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รวมงาน\คำรับรอง สนอ\ปีงบประมาณ 2567\"/>
    </mc:Choice>
  </mc:AlternateContent>
  <xr:revisionPtr revIDLastSave="0" documentId="13_ncr:1_{A36944B9-98C3-441A-95D9-B9CD886E681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ตชว 67" sheetId="1" r:id="rId1"/>
    <sheet name="จำนวนบุคลากร" sheetId="3" r:id="rId2"/>
    <sheet name="สถิติ" sheetId="4" r:id="rId3"/>
    <sheet name="คำอธิบาย" sheetId="2" r:id="rId4"/>
  </sheets>
  <definedNames>
    <definedName name="_xlnm.Print_Titles" localSheetId="3">คำอธิบาย!$1:$4</definedName>
    <definedName name="_xlnm.Print_Titles" localSheetId="0">'ตชว 67'!$19:$20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C4" i="4"/>
  <c r="D26" i="3"/>
  <c r="C26" i="3"/>
  <c r="I25" i="3"/>
  <c r="H25" i="3"/>
  <c r="G25" i="3"/>
  <c r="F25" i="3"/>
  <c r="I24" i="3"/>
  <c r="H24" i="3"/>
  <c r="G24" i="3"/>
  <c r="F24" i="3"/>
  <c r="E23" i="3"/>
  <c r="H23" i="3" s="1"/>
  <c r="G22" i="3"/>
  <c r="F22" i="3"/>
  <c r="E22" i="3"/>
  <c r="I22" i="3" s="1"/>
  <c r="H21" i="3"/>
  <c r="G21" i="3"/>
  <c r="F21" i="3"/>
  <c r="E21" i="3"/>
  <c r="I21" i="3" s="1"/>
  <c r="H20" i="3"/>
  <c r="E20" i="3"/>
  <c r="G20" i="3" s="1"/>
  <c r="E19" i="3"/>
  <c r="H19" i="3" s="1"/>
  <c r="G18" i="3"/>
  <c r="F18" i="3"/>
  <c r="E18" i="3"/>
  <c r="I18" i="3" s="1"/>
  <c r="H17" i="3"/>
  <c r="G17" i="3"/>
  <c r="F17" i="3"/>
  <c r="E17" i="3"/>
  <c r="I17" i="3" s="1"/>
  <c r="I16" i="3"/>
  <c r="H16" i="3"/>
  <c r="E16" i="3"/>
  <c r="G16" i="3" s="1"/>
  <c r="E15" i="3"/>
  <c r="H15" i="3" s="1"/>
  <c r="G14" i="3"/>
  <c r="F14" i="3"/>
  <c r="E14" i="3"/>
  <c r="I14" i="3" s="1"/>
  <c r="H13" i="3"/>
  <c r="G13" i="3"/>
  <c r="F13" i="3"/>
  <c r="E13" i="3"/>
  <c r="I13" i="3" s="1"/>
  <c r="H12" i="3"/>
  <c r="E12" i="3"/>
  <c r="G12" i="3" s="1"/>
  <c r="E11" i="3"/>
  <c r="H11" i="3" s="1"/>
  <c r="G10" i="3"/>
  <c r="F10" i="3"/>
  <c r="E10" i="3"/>
  <c r="I10" i="3" s="1"/>
  <c r="H9" i="3"/>
  <c r="G9" i="3"/>
  <c r="F9" i="3"/>
  <c r="E9" i="3"/>
  <c r="I9" i="3" s="1"/>
  <c r="H8" i="3"/>
  <c r="E8" i="3"/>
  <c r="G8" i="3" s="1"/>
  <c r="E7" i="3"/>
  <c r="H7" i="3" s="1"/>
  <c r="G6" i="3"/>
  <c r="F6" i="3"/>
  <c r="E6" i="3"/>
  <c r="I6" i="3" s="1"/>
  <c r="H5" i="3"/>
  <c r="G5" i="3"/>
  <c r="E5" i="3"/>
  <c r="F5" i="3" s="1"/>
  <c r="H4" i="3"/>
  <c r="E4" i="3"/>
  <c r="E26" i="3" s="1"/>
  <c r="B72" i="2"/>
  <c r="D59" i="1"/>
  <c r="B94" i="2" s="1"/>
  <c r="D47" i="1"/>
  <c r="B68" i="2" s="1"/>
  <c r="D24" i="1"/>
  <c r="B20" i="2" s="1"/>
  <c r="D37" i="1"/>
  <c r="B50" i="2" s="1"/>
  <c r="D28" i="1"/>
  <c r="B31" i="2" s="1"/>
  <c r="D32" i="1"/>
  <c r="B39" i="2" s="1"/>
  <c r="I26" i="3" l="1"/>
  <c r="H26" i="3"/>
  <c r="F26" i="3"/>
  <c r="G26" i="3"/>
  <c r="I11" i="3"/>
  <c r="F11" i="3"/>
  <c r="I15" i="3"/>
  <c r="I19" i="3"/>
  <c r="I4" i="3"/>
  <c r="I8" i="3"/>
  <c r="I12" i="3"/>
  <c r="F4" i="3"/>
  <c r="I5" i="3"/>
  <c r="H6" i="3"/>
  <c r="G7" i="3"/>
  <c r="F8" i="3"/>
  <c r="H10" i="3"/>
  <c r="G11" i="3"/>
  <c r="F12" i="3"/>
  <c r="H14" i="3"/>
  <c r="G15" i="3"/>
  <c r="F16" i="3"/>
  <c r="H18" i="3"/>
  <c r="G19" i="3"/>
  <c r="F20" i="3"/>
  <c r="H22" i="3"/>
  <c r="G23" i="3"/>
  <c r="I7" i="3"/>
  <c r="I23" i="3"/>
  <c r="F7" i="3"/>
  <c r="F15" i="3"/>
  <c r="F19" i="3"/>
  <c r="I20" i="3"/>
  <c r="F23" i="3"/>
  <c r="G4" i="3"/>
</calcChain>
</file>

<file path=xl/sharedStrings.xml><?xml version="1.0" encoding="utf-8"?>
<sst xmlns="http://schemas.openxmlformats.org/spreadsheetml/2006/main" count="326" uniqueCount="238">
  <si>
    <t>ประเด็นยุทธศาสตร์/เป้าประสงค์/ตัวชี้วัด</t>
  </si>
  <si>
    <t>หน่วยนับ</t>
  </si>
  <si>
    <t>ค่าเป้าหมาย</t>
  </si>
  <si>
    <t>เกณฑ์การให้คะแนนผลลัพธ์ของตัวชี้วัด (ระดับคะแนน)</t>
  </si>
  <si>
    <t>ตัวชี้วัด</t>
  </si>
  <si>
    <t>คะแนน 1</t>
  </si>
  <si>
    <t>คะแนน 2</t>
  </si>
  <si>
    <t>คะแนน 3</t>
  </si>
  <si>
    <t>คะแนน 4</t>
  </si>
  <si>
    <t>คะแนน 5</t>
  </si>
  <si>
    <t>ร้อยละ</t>
  </si>
  <si>
    <t>70-74</t>
  </si>
  <si>
    <t>75-79</t>
  </si>
  <si>
    <t xml:space="preserve">ร้อยละ </t>
  </si>
  <si>
    <t>4.1.2 ร้อยละของบุคลากรที่สามารถใช้ภาษา</t>
  </si>
  <si>
    <t>ต่างประเทศในการสื่อสารได้ตามเกณฑ์ที่กำหนด</t>
  </si>
  <si>
    <t>&lt;40</t>
  </si>
  <si>
    <t>40-44</t>
  </si>
  <si>
    <t>45-49</t>
  </si>
  <si>
    <t>คะแนนเฉลี่ย</t>
  </si>
  <si>
    <r>
      <rPr>
        <b/>
        <u/>
        <sz val="14"/>
        <rFont val="TH SarabunPSK"/>
        <family val="2"/>
      </rPr>
      <t>ส่วนที่ 1</t>
    </r>
    <r>
      <rPr>
        <b/>
        <sz val="14"/>
        <rFont val="TH SarabunPSK"/>
        <family val="2"/>
      </rPr>
      <t xml:space="preserve"> ตัวชี้วัดตามแผนพัฒนาการศึกษาระดับอุดมศึกษา ฉบับที่ 13 (พ.ศ. 2566 – 2570)</t>
    </r>
  </si>
  <si>
    <t>ยุทธศาสตร์ที่ 4 ความเป็นเลิศด้านการจัดการ (Management Excellence)</t>
  </si>
  <si>
    <t>เป้าประสงค์ที่ 4.1 พัฒนาบุคลากรให้มีคุณลักษณะเฉพาะบุคคล (SMART People)</t>
  </si>
  <si>
    <t>4.1.1 ร้อยละของบุคลากรที่ได้รับการพัฒนาทักษะ</t>
  </si>
  <si>
    <t>Re-skills/Up-skills/New-skills ตามสมรรถนะ</t>
  </si>
  <si>
    <t>เป้าประสงค์ที่ 4.3 บริหารและจัดการอย่างมีประสิทธิภาพและรองรับการเปลี่ยนแปลงตามหลักธรรมาภิบาลและหลักปรัชญาเศรษฐกิจพอเพียง</t>
  </si>
  <si>
    <t>เป้าประสงค์ที่ 4.4 เป็นมหาวิทยาลัยที่มีระบบนิเวศเพื่อการพัฒนาที่ยั่งยืน</t>
  </si>
  <si>
    <t>4.4.4 ระดับความพึงพอใจต่อการใช้พื้นที่ทางกายภาพ</t>
  </si>
  <si>
    <t>สภาพแวดล้อม และความปลอดภัยในการปฏิบัติงาน</t>
  </si>
  <si>
    <t>80-89</t>
  </si>
  <si>
    <t>&gt;89</t>
  </si>
  <si>
    <t>70-79</t>
  </si>
  <si>
    <t>60-69</t>
  </si>
  <si>
    <t>&lt;60</t>
  </si>
  <si>
    <r>
      <rPr>
        <b/>
        <u/>
        <sz val="14"/>
        <rFont val="TH SarabunPSK"/>
        <family val="2"/>
      </rPr>
      <t>ส่วนที่ 2</t>
    </r>
    <r>
      <rPr>
        <b/>
        <sz val="14"/>
        <rFont val="TH SarabunPSK"/>
        <family val="2"/>
      </rPr>
      <t xml:space="preserve"> ตัวชี้วัดตามนโยบายมหาวิทยาลัย</t>
    </r>
  </si>
  <si>
    <t>2.1 ร้อยละความสำเร็จของการปฏิบัติงานตาม</t>
  </si>
  <si>
    <t>ประเด็นยุทธศาสตร์ที่ 1 การพัฒนาศักยภาพบุคลากรเพื่อก้าวสู่การเป็นมหาวิทยาลัยที่ยั่งยืน</t>
  </si>
  <si>
    <t>เป้าประสงค์ที่ 1.2 พัฒนาสมรรถนะบุคลากรให้เหมาะสมกับภาระงานและบริบทของมหาวิทยาลัย</t>
  </si>
  <si>
    <t>บุคลากรรายบุคคล</t>
  </si>
  <si>
    <t>ทางวิชาการที่สูงขึ้น</t>
  </si>
  <si>
    <t>1.2.1 ร้อยละของบุคลากรที่จัดทำแผนพัฒนา</t>
  </si>
  <si>
    <t>1.2.2 จำนวนบุคลากรที่ยื่นขอเข้าสู่ตำแหน่ง</t>
  </si>
  <si>
    <t>10-14</t>
  </si>
  <si>
    <t>-</t>
  </si>
  <si>
    <t>คน</t>
  </si>
  <si>
    <t>&gt;1</t>
  </si>
  <si>
    <t>หมายเหตุ</t>
  </si>
  <si>
    <t xml:space="preserve">  --- หน่วยงานกำหนด จำนวน 3-5 ตัวชี้วัด ---</t>
  </si>
  <si>
    <t>แผนกลยุทธ์ของหน่วยงาน ในรอบปีงบประมาณ</t>
  </si>
  <si>
    <t>กิจกรรม</t>
  </si>
  <si>
    <t>โครงการ/</t>
  </si>
  <si>
    <t>4.4.2 จำนวนโครงการที่ส่วนงานดำเนินการเพื่อ</t>
  </si>
  <si>
    <t xml:space="preserve"> - กองอาคารสถานที่</t>
  </si>
  <si>
    <t>ตอบสนองต่อเป้าหมายการพัฒนาที่ยั่งยืน (SDGs)</t>
  </si>
  <si>
    <t>และยานพาหนะ</t>
  </si>
  <si>
    <t>หรือหลักปรัชญาเศรษฐกิจพอเพียง ในรอบ</t>
  </si>
  <si>
    <t xml:space="preserve"> - กอง/ศูนย์</t>
  </si>
  <si>
    <t xml:space="preserve"> - ทุกกอง/ศูนย์</t>
  </si>
  <si>
    <t>ส่วนที่ 4 ตัวชี้วัดเฉพาะที่สะท้อนถึงอัตลักษณ์ เอกลักษณ์ ของหน่วยงาน (ตัวชี้วัดต้องไม่ซ้ำกับตัวชี้วัดในส่วนที่ 1  ส่วนที่ 2 และ ส่วนที่ 3)</t>
  </si>
  <si>
    <t>50-54</t>
  </si>
  <si>
    <t>&gt;54</t>
  </si>
  <si>
    <r>
      <t>หน่วยงาน</t>
    </r>
    <r>
      <rPr>
        <sz val="16"/>
        <rFont val="TH SarabunPSK"/>
        <family val="2"/>
      </rPr>
      <t xml:space="preserve"> .......................................</t>
    </r>
  </si>
  <si>
    <t>ค่าเป้าหมาย/</t>
  </si>
  <si>
    <t>คำอธิบายตัวชี้วัดแบบย่อ</t>
  </si>
  <si>
    <t>ส่วนที่ 1 ตัวชี้วัดตามแผนพัฒนาการศึกษาระดับอุดมศึกษา ฉบับที่ 13 (พ.ศ. 2566 – 2570)</t>
  </si>
  <si>
    <r>
      <t xml:space="preserve"> - พิจารณาจากข้อมูลบุคลากรสายสนับสนุนวิชาการ</t>
    </r>
    <r>
      <rPr>
        <b/>
        <sz val="14"/>
        <rFont val="TH SarabunPSK"/>
        <family val="2"/>
      </rPr>
      <t xml:space="preserve"> (ข้าราชการ และพนักงานมหาวิทยาลัย) </t>
    </r>
    <r>
      <rPr>
        <sz val="14"/>
        <rFont val="TH SarabunPSK"/>
        <family val="2"/>
      </rPr>
      <t>ที่ได้รับการอนุมัติให้ได้รับ</t>
    </r>
  </si>
  <si>
    <t>การพัฒนาตรงตามภาระงานที่ได้รับมอบหมาย โดยการเข้าฝึกอบรม/การเข้าร่วมสัมมนาเชิงปฏิบัติการ การนำเสนอผลงาน</t>
  </si>
  <si>
    <t>วิชาการ/ผลงานวิจัย รวมถึงการเข้าศึกษาหลักสูตรออนไลน์ระยะสั้นๆ ที่ได้รับประกาศนียบัตรรับรองภายหลังจบการศึกษา</t>
  </si>
  <si>
    <t>เพื่อพัฒนานาทักษะเดิมที่มีอยู่แล้ว (Re-skills) หรือเป็นการต่อยอดเพิ่มพูนความรู้ความสามารถ (Up-skills) หรือเป็นการ</t>
  </si>
  <si>
    <t>เรียนรู้ทักษะใหม่ๆ (New-skills) ที่จำเป็นต้องใช้ในการปฏิบัติงาน ทั้งนี้ การนับจำนวนบุคลากรสายสนับสนุนวิชาการให้นับ</t>
  </si>
  <si>
    <t xml:space="preserve">จำนวนบุคลากรสายสนับสนุนวิชาการที่ได้รับการบรรจุแล้ว ณ วันที่ดำเนินการจัดส่งข้อมูลคำรับรองการปฏิบัติงาน </t>
  </si>
  <si>
    <t>ประจำปีงบประมาณ พ.ศ. 2566 โดยคำนวณ ดังนี้</t>
  </si>
  <si>
    <t>วิธีคำนวณ</t>
  </si>
  <si>
    <t>4.1.2 ร้อยละของบุคลากรที่สามารถใช้ภาษาต่างประเทศ</t>
  </si>
  <si>
    <t>ในการสื่อสารได้ตามเกณฑ์ที่กำหนด ในรอบปีงบประมาณ</t>
  </si>
  <si>
    <t>เป้าประสงค์ที่ 4.3 ระบบบริหารจัดการมีประสิทธิภาพ และรองรับการเปลี่ยนแปลง</t>
  </si>
  <si>
    <t xml:space="preserve"> - พิจารณาจากบุคลากรภายในหน่วยงานที่เข้าร่วมประชุม ฟังบรรยาย อบรม สัมมนาในหัวข้อที่เกี่ยวข้องกับระเบียบ</t>
  </si>
  <si>
    <t xml:space="preserve">ข้อบังคับ ประกาศที่เกี่ยวข้องกับมหาวิทยาลัย และมหาวิทยาลัยมอบหมายให้หน่วยงานภายในสำนักงานอธิการบดีจัดขึ้น </t>
  </si>
  <si>
    <t xml:space="preserve">ระเบียบ ข้อบังคับ แนวปฏิบัติ กฎหมายที่เกี่ยวข้องกับภาระงานที่รับผิดชอบซึ่งหน่วยงานภายนอกมหาวิทยาลัย </t>
  </si>
  <si>
    <t>เป็นผู้จัดขึ้น รวมถึงโครงการ/กิจกรรมที่หน่วยงานจัดขึ้นด้วย โดยมีวิธีคำนวณ ดังนี้</t>
  </si>
  <si>
    <t xml:space="preserve"> - พิจารณาจากจำนวนบุคลากรสายสนับสนุนวิชาการ (ข้าราชการ และพนักงานมหาวิทยาลัย) ของหน่วยงาน</t>
  </si>
  <si>
    <r>
      <t>ที่</t>
    </r>
    <r>
      <rPr>
        <b/>
        <sz val="14"/>
        <rFont val="TH SarabunPSK"/>
        <family val="2"/>
      </rPr>
      <t>ยื่นขอกำหนด</t>
    </r>
    <r>
      <rPr>
        <sz val="14"/>
        <rFont val="TH SarabunPSK"/>
        <family val="2"/>
      </rPr>
      <t>ตำแหน่งทางวิชาการที่สูงขึ้น ดังนี้</t>
    </r>
  </si>
  <si>
    <t xml:space="preserve">     * ตำแหน่งประเภททั่วไป ประกอบด้วย ระดับชำนาญงาน และระดับชำนาญงานพิเศษ</t>
  </si>
  <si>
    <t xml:space="preserve">     * ตำแหน่งประเภทวิชาชีพเฉพาะ หรือเชี่ยวชาญเฉพาะ ได้แก่ ระดับชำนาญการ ระดับชำนาญการพิเศษ</t>
  </si>
  <si>
    <t>ระดับเชี่ยวชาญ และระดับเชี่ยวชาญพิเศษ</t>
  </si>
  <si>
    <t>เป้าประสงค์ที่ 1.3 บุคลากรมีจิตบริการ</t>
  </si>
  <si>
    <t xml:space="preserve"> - พิจารณาจากคะแนนเฉลี่ยความพึงพอใจจากการสำรวจความพึงพอใจของบุคลากรภายในหน่วยงานที่มีต่อพื้นที่</t>
  </si>
  <si>
    <t>4.4.2 จำนวนโครงการที่ส่วนงานดำเนินการเพื่อตอบสนอง</t>
  </si>
  <si>
    <t>ต่อเป้าหมายการพัฒนาที่ยั่งยืน (SDGs) หรือหลักปรัชญา</t>
  </si>
  <si>
    <t xml:space="preserve"> - พิจารณาจาก</t>
  </si>
  <si>
    <t xml:space="preserve">   1. การดำเนินโครงการ/กิจกรรมที่มีความสอดคล้องและตอบสนองต่อเป้าหมายการพัฒนาที่ยั่งยืน (SDGs)  17 ด้าน</t>
  </si>
  <si>
    <t xml:space="preserve">   2. การดำเนินโครงการ/กิจกรรมที่มีความสอดคล้องและตอบสนองต่อหลักปรัชญาเศรษฐกิจพอเพียง </t>
  </si>
  <si>
    <t>โครงการ</t>
  </si>
  <si>
    <t>4.1.3 ร้อยละของบุคลากรที่สามารถใช้เทคโนโลยีดิจิทัล</t>
  </si>
  <si>
    <t xml:space="preserve">สนับสนุนการปฏิบัติงานได้ ในรอบปีงบประมาณ </t>
  </si>
  <si>
    <r>
      <t xml:space="preserve"> - ผ่านการทดสอบวัดสมรรถนะด้านดิจิทัล </t>
    </r>
    <r>
      <rPr>
        <i/>
        <sz val="14"/>
        <color theme="1"/>
        <rFont val="TH SarabunPSK"/>
        <family val="2"/>
      </rPr>
      <t>หรือ</t>
    </r>
  </si>
  <si>
    <r>
      <t xml:space="preserve"> - มีการใช้เครื่องมือทางเทคโนโลยีดิจิทัลในการจัดการเรียนการสอน หรือการวิจัย </t>
    </r>
    <r>
      <rPr>
        <i/>
        <sz val="14"/>
        <color theme="1"/>
        <rFont val="TH SarabunPSK"/>
        <family val="2"/>
      </rPr>
      <t>หรือ</t>
    </r>
  </si>
  <si>
    <t xml:space="preserve"> - มีการเข้าร่วมโครงการฝึกอบรม/อบรมเชิงปฏิบัติการ/ศึกษาคอร์ส การฟังบรรยายที่เกี่ยวข้องกับการใช้งานเทคโนโลยีดิจิทัล</t>
  </si>
  <si>
    <t>ในการปฏิบัติงาน หรือการใช้งานโปรแกรมทางด้านเทคโนโลยีดิจิทัลต่างๆ ที่จัดขึ้นโดยส่วนงานภายในหรือภายนอก</t>
  </si>
  <si>
    <r>
      <t xml:space="preserve">มหาวิทยาลัย </t>
    </r>
    <r>
      <rPr>
        <b/>
        <sz val="14"/>
        <color theme="1"/>
        <rFont val="TH SarabunPSK"/>
        <family val="2"/>
      </rPr>
      <t>และต้องได้รับประกาศนียบัตร ทั้งในรูปแบบออนไลน์และออนไซต์</t>
    </r>
  </si>
  <si>
    <t>ส่วนที่ 2 ตัวชี้วัดตามนโยบายมหาวิทยาลัย</t>
  </si>
  <si>
    <t xml:space="preserve"> - พิจารณาจากการประเมินผลดำเนินงานของโครงการ/กิจกรรมที่ปรากฎอยู่ในแผนปฏิบัติการประจำปีที่สอดคล้องเชื่อมโยง</t>
  </si>
  <si>
    <t>กับแผนกลยุทธ์ของหน่วยงาน แผนกลยุทธ์การพัฒนาสำนักงานอธิการบดี และแผนฯ ฉบับที่ 13 ของมหาวิทยาลัยที่</t>
  </si>
  <si>
    <t>ส่วนที่ 3 ตัวชี้วัดที่สอดคล้องกับแผนกลยุทธ์สำนักงานอธิการบดี</t>
  </si>
  <si>
    <r>
      <t>ที่</t>
    </r>
    <r>
      <rPr>
        <b/>
        <sz val="14"/>
        <rFont val="TH SarabunPSK"/>
        <family val="2"/>
      </rPr>
      <t>จัดทำแผนพฒนาบุคลากร</t>
    </r>
  </si>
  <si>
    <t>คะแนน</t>
  </si>
  <si>
    <t>เฉลี่ย</t>
  </si>
  <si>
    <r>
      <rPr>
        <b/>
        <u/>
        <sz val="14"/>
        <rFont val="TH SarabunPSK"/>
        <family val="2"/>
      </rPr>
      <t>ส่วนที่ 3</t>
    </r>
    <r>
      <rPr>
        <b/>
        <sz val="14"/>
        <rFont val="TH SarabunPSK"/>
        <family val="2"/>
      </rPr>
      <t xml:space="preserve"> ตัวชี้วัดตามแผนกลยุทธ์สำนักงานอธิการบดี พ.ศ. 2566 - 2570</t>
    </r>
  </si>
  <si>
    <t>80-84</t>
  </si>
  <si>
    <t>&lt;70</t>
  </si>
  <si>
    <t>&gt;84</t>
  </si>
  <si>
    <t>&gt;19</t>
  </si>
  <si>
    <t>15-19</t>
  </si>
  <si>
    <t>5-9</t>
  </si>
  <si>
    <t>1-4</t>
  </si>
  <si>
    <t>ตัวชี้วัดคำรับรองการปฏิบัติงานของหน่วยงานภายในสำนักงานอธิการบดี ประจำปีงบประมาณ พ.ศ. 2567</t>
  </si>
  <si>
    <t>คำอธิบายตัวชี้วัดคำรับรองการปฏิบัติงาน ประจำปีงบประมาณ พ.ศ. 2567</t>
  </si>
  <si>
    <t>&lt;88</t>
  </si>
  <si>
    <t>88-91</t>
  </si>
  <si>
    <t>92-95</t>
  </si>
  <si>
    <t>96-99</t>
  </si>
  <si>
    <t>&lt;35</t>
  </si>
  <si>
    <t>35-44</t>
  </si>
  <si>
    <t>45-54</t>
  </si>
  <si>
    <t>55-64</t>
  </si>
  <si>
    <t>&gt;64</t>
  </si>
  <si>
    <t>&lt;3.10</t>
  </si>
  <si>
    <t>3.10-3.59</t>
  </si>
  <si>
    <t>3.60-4.09</t>
  </si>
  <si>
    <t>4.10-4.59</t>
  </si>
  <si>
    <t>&gt;4.59</t>
  </si>
  <si>
    <t>(Competency) ในรอบปีงบประมาณ พ.ศ. 2567</t>
  </si>
  <si>
    <t>ในรอบปีงบประมาณ พ.ศ. 2567</t>
  </si>
  <si>
    <t>พ.ศ. 2567</t>
  </si>
  <si>
    <t>หน่วยงานกำหนดค่าเป้าหมายเอง</t>
  </si>
  <si>
    <t>4.4.5 ระดับการบำรุงรักษาเชิงป้องกัน ในรอบ</t>
  </si>
  <si>
    <t>ระดับ</t>
  </si>
  <si>
    <t>ปีงบประมาณ พ.ศ. 2567</t>
  </si>
  <si>
    <t>4.3.2 ร้อยละของบุคลากรที่ได้รับการส่งเสริมความรู้</t>
  </si>
  <si>
    <t>คุณธรรม จริยธรรม ค่านิยม และจิตสำนึกที่ดี</t>
  </si>
  <si>
    <t>จำนวนบุคลากรสายสนับสนุนวิชาการที่ได้รับการพัฒนาตรงตามภาระงาน ในปีงบประมาณ พ.ศ. 2567 x 100</t>
  </si>
  <si>
    <t>จำนวนบุคลากรสายสนับสนุนวิชาการทั้งหมด ในปีงบประมาณ พ.ศ. 2567</t>
  </si>
  <si>
    <t>จำนวนบุคลากรสายสนับสนุนวิชาการที่สามารถใช้ภาษาต่างประเทศได้ ในปีงบประมาณ พ.ศ. 2567 x 100</t>
  </si>
  <si>
    <r>
      <t xml:space="preserve">พิจารณาจากบุคลากรสายสนับสนุนวิชาการ </t>
    </r>
    <r>
      <rPr>
        <b/>
        <sz val="14"/>
        <color theme="1"/>
        <rFont val="TH SarabunPSK"/>
        <family val="2"/>
      </rPr>
      <t xml:space="preserve">(ข้าราชการ และพนักงานมหาวิทยาลัย) </t>
    </r>
    <r>
      <rPr>
        <sz val="14"/>
        <color theme="1"/>
        <rFont val="TH SarabunPSK"/>
        <family val="2"/>
      </rPr>
      <t>ที่</t>
    </r>
  </si>
  <si>
    <r>
      <t xml:space="preserve"> - พิจารณาจากบุคลากรสายสนับสนุนวิชาการ </t>
    </r>
    <r>
      <rPr>
        <b/>
        <sz val="14"/>
        <rFont val="TH SarabunPSK"/>
        <family val="2"/>
      </rPr>
      <t>(ข้าราชการ และพนักงานมหาวิทยาลัย)</t>
    </r>
    <r>
      <rPr>
        <sz val="14"/>
        <rFont val="TH SarabunPSK"/>
        <family val="2"/>
      </rPr>
      <t xml:space="preserve"> ที่เข้าร่วมโครงการอบรม </t>
    </r>
  </si>
  <si>
    <t>ฟังบรรยายที่เกี่ยวข้องกับการใช้ภาษาอังกฤษ/ภาษาต่างประเทศที่ส่วนงานภายในมหาวิทยาลัยจัดขึ้น หรือการเข้ารับ</t>
  </si>
  <si>
    <t>การอบรม/ศึกษาคอร์สภาษาอังกฤษภายนอกมหาวิทยาลัยที่ได้รับประกาศนียบัตร ทั้งในรูปแบบออนไลน์ การศึกษา</t>
  </si>
  <si>
    <t xml:space="preserve">ทางไกลต่างๆ หรือการเข้าชั้นเรียนสถาบันสอนภาษา </t>
  </si>
  <si>
    <t>จำนวนบุคลากรสายสนับสนุนวิชาการที่สามารถใช้เทคโนโลยีดิจิทัลสนับสนุนการปฏิบัติงานได้ ในปีงบประมาณ พ.ศ. 2567 x 100</t>
  </si>
  <si>
    <t>ในรอบปีงบประมาณ พ.ศ. 2567 ทั้งนี้ให้หมายรวมถึงการเข้าร่วมประชุม ฟังบรรยาย อบรม สัมมนาในหัวข้อที่เกี่ยวกับ</t>
  </si>
  <si>
    <t>จำนวนบุคลากรสายสนับสนุนวิชาการที่รับรู้ และเข้าใจเกี่ยวกับระเบียบฯ ในปีงบประมาณ พ.ศ. 2567 x 100</t>
  </si>
  <si>
    <t>เศรษฐกิจพอเพียง ในรอบปีงบประมาณ พ.ศ. 2567</t>
  </si>
  <si>
    <t>ทางกายภาพ สภาพแวดล้อม และความปลอดภัยในการปฏิบัติงานของหน่วยงาน ในรอบปีงบประมาณ 2567</t>
  </si>
  <si>
    <t>หน่วยงานได้กำหนดไว้ ในรอบปีงบประมาณ พ.ศ. 2567 โดยคำนวณ ดังนี้</t>
  </si>
  <si>
    <t>จำนวนโครงการ/กิจกรรม ที่มีการดำเนินงานแล้วในรอบปีงบประมาณ พ.ศ. 2567 x 100</t>
  </si>
  <si>
    <t xml:space="preserve">   จำนวนโครงการ/กิจกรรมทั้งหมดที่กำหนดไว้ในรอบปีงบประมาณ พ.ศ. 2567</t>
  </si>
  <si>
    <t>การบำรุงรักษาเชิงป้องกัน (Preventive Maintenance : PM) เป็นการบำรุงรักษาตามแผน ซึ่งจะช่วยยืดอายุการใช้งาน</t>
  </si>
  <si>
    <t xml:space="preserve">ของทรัพย์สิน อุปกรณ์ และโครงสร้างพื้นฐานของอาคาร รวมถึงการปรับเปลี่ยน การทำความสะอาด และการซ่อมแซม </t>
  </si>
  <si>
    <t xml:space="preserve">ซึ่งลักษณะของงาน PM จะเป็นลักษณะการวางแผนให้เหมาะสมเพื่อที่จะเข้าไปทำกิจกรรมในงานซ่อมและการบำรุงรักษา </t>
  </si>
  <si>
    <t>พิจารณาจากระดับความสำเร็จตามเกณฑ์มาตรฐาน 5 ระดับ ดังนี้</t>
  </si>
  <si>
    <t>เชิงป้องกัน</t>
  </si>
  <si>
    <r>
      <rPr>
        <u/>
        <sz val="14"/>
        <rFont val="TH SarabunPSK"/>
        <family val="2"/>
      </rPr>
      <t xml:space="preserve">ระดับที่ 1 </t>
    </r>
    <r>
      <rPr>
        <sz val="14"/>
        <rFont val="TH SarabunPSK"/>
        <family val="2"/>
      </rPr>
      <t xml:space="preserve">	มีการดำเนินการเก็บรวบรวมข้อมูล แต่ยังไม่ได้มีการนำข้อมูลดังกล่าวมาเพื่อใช้ในการวางแผนการบำรุงรักษา</t>
    </r>
  </si>
  <si>
    <r>
      <rPr>
        <u/>
        <sz val="14"/>
        <rFont val="TH SarabunPSK"/>
        <family val="2"/>
      </rPr>
      <t>ระดับที่ 2</t>
    </r>
    <r>
      <rPr>
        <sz val="14"/>
        <rFont val="TH SarabunPSK"/>
        <family val="2"/>
      </rPr>
      <t xml:space="preserve"> 	มีการจัดทำแผนการบำรุงรักษาเชิงป้องกัน</t>
    </r>
  </si>
  <si>
    <r>
      <rPr>
        <u/>
        <sz val="14"/>
        <rFont val="TH SarabunPSK"/>
        <family val="2"/>
      </rPr>
      <t>ระดับที่ 3</t>
    </r>
    <r>
      <rPr>
        <sz val="14"/>
        <rFont val="TH SarabunPSK"/>
        <family val="2"/>
      </rPr>
      <t xml:space="preserve"> 	มีการดำเนินงานตามแผนที่กำหนดไว้ และมีคู่มือในการบำรุงรักษาอาคาร อุปกรณ์ ครุภัณฑ์ </t>
    </r>
  </si>
  <si>
    <r>
      <rPr>
        <u/>
        <sz val="14"/>
        <rFont val="TH SarabunPSK"/>
        <family val="2"/>
      </rPr>
      <t>ระดับที่ 4</t>
    </r>
    <r>
      <rPr>
        <sz val="14"/>
        <rFont val="TH SarabunPSK"/>
        <family val="2"/>
      </rPr>
      <t xml:space="preserve"> 	มีการติดตาม ประเมินผลการดำเนินงานตามแผนที่กำหนดไว้</t>
    </r>
  </si>
  <si>
    <r>
      <rPr>
        <u/>
        <sz val="14"/>
        <rFont val="TH SarabunPSK"/>
        <family val="2"/>
      </rPr>
      <t>ระดับที่ 5</t>
    </r>
    <r>
      <rPr>
        <sz val="14"/>
        <rFont val="TH SarabunPSK"/>
        <family val="2"/>
      </rPr>
      <t xml:space="preserve"> 	มีการนำผลการดำเนินงานมาใช้ในการวางแผนการดำเนินงานในปีถัดไป</t>
    </r>
  </si>
  <si>
    <t>จำนวนบุคลากรสายสนับสนุนวิชาการที่จัดทำแผนพัฒนาบุคลากร ในปีงบประมาณ พ.ศ. 2567 x 100</t>
  </si>
  <si>
    <t>ยุทธศาสตร์ที่ 3 ความเป็นเลิศด้านบริการวิชาการ (Academic Service Excellence)</t>
  </si>
  <si>
    <t>เป้าประสงค์ที่ 3.1 พึ่งพาตนเองด้วยการหารายได้จากงานบริการวิชาการ</t>
  </si>
  <si>
    <t>3.1.1 จำนวนรายได้จากงานบริการวิชาการจาก</t>
  </si>
  <si>
    <t xml:space="preserve">หน่วยงานภาครัฐ </t>
  </si>
  <si>
    <t xml:space="preserve">วัตถุประสงค์ :  </t>
  </si>
  <si>
    <t xml:space="preserve">          เพื่อเป็นกรอบแนวทางการปฏิบัติงานตามคำรับรองการปฏิบัติงานของมหาวิทยาลัย โดยกำหนดตัวชี้วัด ค่าเป้าหมายตัวชี้วัด </t>
  </si>
  <si>
    <t xml:space="preserve">เกณฑ์การให้คะแนนผลลัพธ์ตามตัวชี้วัด ของการปฏิบัติงานตามระยะเวลาที่กำหนดในคำรับรองการปฏิบัติงานของหน่วยงาน </t>
  </si>
  <si>
    <t xml:space="preserve">พ.ศ. 2566 - 2570 แผนกลยุทธ์การพัฒนาสำนักงานอธิการบดี  และแผนกลยุทธ์การพัฒนาตามภารกิจหลักของหน่วยงาน </t>
  </si>
  <si>
    <t>โดยผู้ให้คำรับรองจะมุ่งมั่นปฏิบัติงานให้เกิดผลงานที่ดีตามเป้าหมายของตัวชี้วัดแต่ละตัวในระดับสูงสุดรวมตลอดถึงการปฏิบัติงาน</t>
  </si>
  <si>
    <t>เสริมสร้างพลังในการขับเคลื่อนมหาวิทยาลัยตามที่ให้คำรับรองไว้</t>
  </si>
  <si>
    <r>
      <rPr>
        <b/>
        <sz val="16"/>
        <rFont val="TH SarabunPSK"/>
        <family val="2"/>
      </rPr>
      <t>ผู้รับคำรับรอง :</t>
    </r>
    <r>
      <rPr>
        <sz val="16"/>
        <rFont val="TH SarabunPSK"/>
        <family val="2"/>
      </rPr>
      <t xml:space="preserve">  </t>
    </r>
  </si>
  <si>
    <r>
      <rPr>
        <b/>
        <sz val="16"/>
        <rFont val="TH SarabunPSK"/>
        <family val="2"/>
      </rPr>
      <t>ผู้ให้คำรับรอง :</t>
    </r>
    <r>
      <rPr>
        <sz val="16"/>
        <rFont val="TH SarabunPSK"/>
        <family val="2"/>
      </rPr>
      <t xml:space="preserve">  </t>
    </r>
  </si>
  <si>
    <t>1. อธิการบดีมหาวิทยาลัยเทคโนโลยีพระจอมเกล้าพระนครเหนือ</t>
  </si>
  <si>
    <t>1. รองอธิการบดี/ผู้ช่วยอธิการบดีฝ่าย.......................... (ถ้ามี)</t>
  </si>
  <si>
    <t xml:space="preserve">   (ศาสตราจารย์ ดร.สุชาติ เซี่ยงฉิน)</t>
  </si>
  <si>
    <r>
      <t xml:space="preserve">   </t>
    </r>
    <r>
      <rPr>
        <sz val="16"/>
        <rFont val="TH SarabunPSK"/>
        <family val="2"/>
      </rPr>
      <t xml:space="preserve"> (                                              )</t>
    </r>
  </si>
  <si>
    <t>2. รองอธิการบดี/ผู้ช่วยอธิการบดีฝ่าย................................. (ถ้ามี)</t>
  </si>
  <si>
    <t>2. ผู้อำนวยการกอง........................</t>
  </si>
  <si>
    <r>
      <t xml:space="preserve">  </t>
    </r>
    <r>
      <rPr>
        <sz val="16"/>
        <rFont val="TH SarabunPSK"/>
        <family val="2"/>
      </rPr>
      <t xml:space="preserve"> (                                               )</t>
    </r>
  </si>
  <si>
    <t xml:space="preserve">    (                                              )</t>
  </si>
  <si>
    <t xml:space="preserve">ตั้งแต่ 1 ตุลาคม 2566 ถึง 30 กันยายน 2567 ซึ่งรายละเอียดของคำรับรองเป็นไปตามแผนพัฒนาการศึกษาระดับอุดมศึกษา ฉบับที่ 13 </t>
  </si>
  <si>
    <t>จำนวนบุคลากรทั้งหมด และจำนวนบุคลากรที่ต้องเข้ารับการอบรมตามตัวชี้วัดคำรับรองการปฏิบัติงาน จำแนกตามหน่วยงาน
ของสำนักงานอธิการบดี ประจำปีงบประมาณ พ.ศ. 2567</t>
  </si>
  <si>
    <t>ส่วนงาน</t>
  </si>
  <si>
    <t>ประเภทบุคลากร</t>
  </si>
  <si>
    <t>รวม</t>
  </si>
  <si>
    <t>4.1.1</t>
  </si>
  <si>
    <t>4.1.2</t>
  </si>
  <si>
    <t>4.1.3</t>
  </si>
  <si>
    <t>4.3.2</t>
  </si>
  <si>
    <t>ข้าราชการ</t>
  </si>
  <si>
    <t>พนักงานมหาวิทยาลัย</t>
  </si>
  <si>
    <t>ร้อยละ 96-99</t>
  </si>
  <si>
    <t>ร้อยละ 55-64</t>
  </si>
  <si>
    <t>ร้อยละ 80-84</t>
  </si>
  <si>
    <t>ร้อยละ 50-54</t>
  </si>
  <si>
    <t>กองกลาง</t>
  </si>
  <si>
    <t>กองกฎหมาย</t>
  </si>
  <si>
    <t>กองกิจการนักศึกษา</t>
  </si>
  <si>
    <t>กองคลัง</t>
  </si>
  <si>
    <t>กองงาน วิทยาเขตปราจีนบุรี</t>
  </si>
  <si>
    <t>กองงาน วิทยาเขตระยอง</t>
  </si>
  <si>
    <t>กองงานพัสดุ</t>
  </si>
  <si>
    <t>กองงานสำนักงานสภามหาวิทยาลัย</t>
  </si>
  <si>
    <t>กองบริการการศึกษา</t>
  </si>
  <si>
    <t>กองบริหารและจัดการทรัพยากรมนุษย์</t>
  </si>
  <si>
    <t>กองแผนงาน</t>
  </si>
  <si>
    <t>กองส่งเสริมวิชาการ</t>
  </si>
  <si>
    <t>กองอาคารสถานที่และยานพาหนะ</t>
  </si>
  <si>
    <t>ศูนย์ความร่วมมือนานาชาติ</t>
  </si>
  <si>
    <t>ศูนย์ทดสอบวัดความสามารถภาษาอังกฤษและพัฒนาสื่อดิจิทัล</t>
  </si>
  <si>
    <t>ศูนย์ประกันคุณภาพการศึกษา</t>
  </si>
  <si>
    <t>ศูนย์ผลิตตำราเรียนและสิ่งพิมพ์ดิจิทัล</t>
  </si>
  <si>
    <t>ศูนย์วิจัยและฝึกอบรมทรัพยากรมนุษย์เพื่ออุตสาหกรรม</t>
  </si>
  <si>
    <t>หน่วยตรวจสอบภายใน</t>
  </si>
  <si>
    <t>ศูนย์ส่งเสริมสวัสดิการและสิ่งจูงใจ</t>
  </si>
  <si>
    <t>ศูนย์ที่พักเพื่อการเรียนรู้และสันทนาการ</t>
  </si>
  <si>
    <t>สถาบันการเชื่อมแห่งประเทศไทย</t>
  </si>
  <si>
    <t>รวมทั้งหมด</t>
  </si>
  <si>
    <t>ที่มา :</t>
  </si>
  <si>
    <t>ระบบ HRIS</t>
  </si>
  <si>
    <t>สรุปจำนวนผู้มีสิทธิ์ยื่นขอกำหนดตำแหน่งทางวิชาการ และจำนวนผู้ที่ยื่นขอกำหนดตำแหน่งทางวิชาการที่สูงขึ้น
 ประจำปีงบประมาณ พ.ศ. 2567</t>
  </si>
  <si>
    <t>ลำดับ</t>
  </si>
  <si>
    <t>หน่วยงาน</t>
  </si>
  <si>
    <t>จำนวน (คน)</t>
  </si>
  <si>
    <t>ผู้มีสิทธิ์ 2567*</t>
  </si>
  <si>
    <t>ค่าเป้าหมาย
 2567</t>
  </si>
  <si>
    <t>ผู้ที่ยื่น 2566</t>
  </si>
  <si>
    <t>ชำนาญการพิเศษ</t>
  </si>
  <si>
    <t>ชำนาญการพิเศษ (1)</t>
  </si>
  <si>
    <t xml:space="preserve"> - ยกเว้น -</t>
  </si>
  <si>
    <t>หมายเหตุ : *เฉพาะผู้มีสิทธิ์ยื่นขอตำแหน่ง "ชำนาญการ" 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</si>
</sst>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Arial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i/>
      <sz val="14"/>
      <color theme="1"/>
      <name val="TH SarabunPSK"/>
      <family val="2"/>
    </font>
    <font>
      <u/>
      <sz val="14"/>
      <name val="TH SarabunPSK"/>
      <family val="2"/>
    </font>
    <font>
      <i/>
      <sz val="11"/>
      <color rgb="FF7F7F7F"/>
      <name val="Calibri"/>
      <family val="2"/>
      <scheme val="minor"/>
    </font>
    <font>
      <sz val="18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indexed="64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auto="1"/>
      </right>
      <top style="dotted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6" fillId="0" borderId="0"/>
  </cellStyleXfs>
  <cellXfs count="235">
    <xf numFmtId="0" fontId="0" fillId="0" borderId="0" xfId="0"/>
    <xf numFmtId="0" fontId="3" fillId="0" borderId="0" xfId="0" applyFont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left" vertical="center" shrinkToFit="1"/>
    </xf>
    <xf numFmtId="0" fontId="3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5" fillId="0" borderId="14" xfId="0" applyFont="1" applyBorder="1"/>
    <xf numFmtId="0" fontId="2" fillId="0" borderId="16" xfId="0" applyFont="1" applyBorder="1" applyAlignment="1">
      <alignment shrinkToFit="1"/>
    </xf>
    <xf numFmtId="0" fontId="2" fillId="0" borderId="16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shrinkToFit="1"/>
    </xf>
    <xf numFmtId="0" fontId="2" fillId="0" borderId="8" xfId="0" applyFont="1" applyBorder="1"/>
    <xf numFmtId="0" fontId="2" fillId="0" borderId="6" xfId="0" applyFont="1" applyBorder="1" applyAlignment="1">
      <alignment shrinkToFit="1"/>
    </xf>
    <xf numFmtId="0" fontId="2" fillId="0" borderId="6" xfId="0" applyFont="1" applyBorder="1"/>
    <xf numFmtId="0" fontId="2" fillId="0" borderId="0" xfId="0" applyFont="1" applyAlignment="1">
      <alignment vertical="top"/>
    </xf>
    <xf numFmtId="0" fontId="2" fillId="0" borderId="0" xfId="0" applyFont="1"/>
    <xf numFmtId="0" fontId="2" fillId="2" borderId="8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/>
    </xf>
    <xf numFmtId="0" fontId="2" fillId="3" borderId="4" xfId="0" applyFont="1" applyFill="1" applyBorder="1"/>
    <xf numFmtId="0" fontId="3" fillId="3" borderId="4" xfId="0" applyFont="1" applyFill="1" applyBorder="1"/>
    <xf numFmtId="0" fontId="2" fillId="3" borderId="5" xfId="0" applyFont="1" applyFill="1" applyBorder="1"/>
    <xf numFmtId="0" fontId="2" fillId="0" borderId="1" xfId="0" applyFont="1" applyBorder="1"/>
    <xf numFmtId="0" fontId="3" fillId="0" borderId="2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4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4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left" shrinkToFit="1"/>
    </xf>
    <xf numFmtId="0" fontId="3" fillId="0" borderId="8" xfId="0" applyFont="1" applyBorder="1" applyAlignment="1">
      <alignment horizontal="center" shrinkToFit="1"/>
    </xf>
    <xf numFmtId="0" fontId="2" fillId="0" borderId="8" xfId="0" applyFont="1" applyBorder="1" applyAlignment="1">
      <alignment horizontal="left" shrinkToFit="1"/>
    </xf>
    <xf numFmtId="0" fontId="2" fillId="0" borderId="18" xfId="0" applyFont="1" applyBorder="1" applyAlignment="1">
      <alignment vertical="center" shrinkToFit="1"/>
    </xf>
    <xf numFmtId="0" fontId="2" fillId="0" borderId="8" xfId="0" applyFont="1" applyBorder="1" applyAlignment="1">
      <alignment vertical="top"/>
    </xf>
    <xf numFmtId="49" fontId="3" fillId="0" borderId="8" xfId="0" applyNumberFormat="1" applyFont="1" applyBorder="1" applyAlignment="1">
      <alignment horizontal="left" shrinkToFit="1"/>
    </xf>
    <xf numFmtId="0" fontId="2" fillId="0" borderId="8" xfId="0" applyFont="1" applyBorder="1" applyAlignment="1">
      <alignment horizontal="center" shrinkToFit="1"/>
    </xf>
    <xf numFmtId="0" fontId="2" fillId="0" borderId="12" xfId="0" applyFont="1" applyBorder="1" applyAlignment="1">
      <alignment vertical="center" shrinkToFit="1"/>
    </xf>
    <xf numFmtId="0" fontId="2" fillId="0" borderId="6" xfId="0" applyFont="1" applyBorder="1" applyAlignment="1">
      <alignment horizontal="center" shrinkToFit="1"/>
    </xf>
    <xf numFmtId="0" fontId="5" fillId="0" borderId="8" xfId="0" applyFont="1" applyBorder="1"/>
    <xf numFmtId="0" fontId="2" fillId="0" borderId="8" xfId="0" applyFont="1" applyBorder="1" applyAlignment="1">
      <alignment horizontal="left" vertical="top" shrinkToFit="1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8" xfId="0" applyFont="1" applyBorder="1"/>
    <xf numFmtId="0" fontId="3" fillId="0" borderId="6" xfId="0" applyFont="1" applyBorder="1" applyAlignment="1">
      <alignment horizontal="left" vertical="top"/>
    </xf>
    <xf numFmtId="0" fontId="3" fillId="0" borderId="3" xfId="0" applyFont="1" applyBorder="1"/>
    <xf numFmtId="0" fontId="2" fillId="0" borderId="10" xfId="0" applyFont="1" applyBorder="1" applyAlignment="1">
      <alignment horizontal="left" shrinkToFit="1"/>
    </xf>
    <xf numFmtId="0" fontId="2" fillId="0" borderId="8" xfId="0" applyFont="1" applyBorder="1" applyAlignment="1">
      <alignment horizontal="center"/>
    </xf>
    <xf numFmtId="0" fontId="3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0" borderId="4" xfId="0" applyFont="1" applyBorder="1" applyAlignment="1">
      <alignment horizontal="left" shrinkToFit="1"/>
    </xf>
    <xf numFmtId="0" fontId="3" fillId="0" borderId="5" xfId="0" applyFont="1" applyBorder="1" applyAlignment="1">
      <alignment horizontal="left" shrinkToFit="1"/>
    </xf>
    <xf numFmtId="0" fontId="2" fillId="0" borderId="19" xfId="0" applyFont="1" applyBorder="1" applyAlignment="1">
      <alignment horizontal="left" shrinkToFit="1"/>
    </xf>
    <xf numFmtId="0" fontId="8" fillId="0" borderId="3" xfId="0" applyFont="1" applyBorder="1"/>
    <xf numFmtId="0" fontId="2" fillId="0" borderId="4" xfId="0" applyFont="1" applyBorder="1"/>
    <xf numFmtId="0" fontId="3" fillId="0" borderId="8" xfId="0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left" shrinkToFit="1"/>
    </xf>
    <xf numFmtId="0" fontId="3" fillId="0" borderId="6" xfId="0" applyFont="1" applyBorder="1"/>
    <xf numFmtId="0" fontId="2" fillId="0" borderId="17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left" wrapText="1" shrinkToFi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2" fillId="0" borderId="11" xfId="0" applyFont="1" applyBorder="1" applyAlignment="1">
      <alignment shrinkToFit="1"/>
    </xf>
    <xf numFmtId="0" fontId="3" fillId="0" borderId="20" xfId="0" applyFont="1" applyBorder="1" applyAlignment="1">
      <alignment horizontal="center" shrinkToFit="1"/>
    </xf>
    <xf numFmtId="49" fontId="3" fillId="2" borderId="2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shrinkToFit="1"/>
    </xf>
    <xf numFmtId="0" fontId="5" fillId="0" borderId="23" xfId="0" applyFont="1" applyBorder="1"/>
    <xf numFmtId="0" fontId="5" fillId="0" borderId="18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8" xfId="0" applyFont="1" applyBorder="1"/>
    <xf numFmtId="0" fontId="3" fillId="0" borderId="7" xfId="0" applyFont="1" applyBorder="1" applyAlignment="1">
      <alignment horizontal="center" shrinkToFit="1"/>
    </xf>
    <xf numFmtId="0" fontId="3" fillId="0" borderId="7" xfId="0" applyFont="1" applyBorder="1"/>
    <xf numFmtId="0" fontId="3" fillId="0" borderId="7" xfId="0" applyFont="1" applyBorder="1" applyAlignment="1">
      <alignment horizontal="left" shrinkToFit="1"/>
    </xf>
    <xf numFmtId="0" fontId="3" fillId="0" borderId="10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2" fillId="0" borderId="9" xfId="0" applyFont="1" applyBorder="1" applyAlignment="1">
      <alignment horizontal="left" shrinkToFit="1"/>
    </xf>
    <xf numFmtId="0" fontId="1" fillId="0" borderId="0" xfId="0" applyFont="1" applyAlignment="1">
      <alignment horizontal="center" vertical="top"/>
    </xf>
    <xf numFmtId="0" fontId="5" fillId="0" borderId="8" xfId="0" applyFont="1" applyBorder="1" applyAlignment="1">
      <alignment vertical="center"/>
    </xf>
    <xf numFmtId="0" fontId="11" fillId="0" borderId="0" xfId="2" applyAlignment="1">
      <alignment vertical="top"/>
    </xf>
    <xf numFmtId="0" fontId="12" fillId="0" borderId="0" xfId="1" applyFont="1"/>
    <xf numFmtId="0" fontId="1" fillId="0" borderId="27" xfId="1" applyFont="1" applyBorder="1" applyAlignment="1">
      <alignment vertical="center" wrapText="1"/>
    </xf>
    <xf numFmtId="0" fontId="13" fillId="0" borderId="17" xfId="1" applyFont="1" applyBorder="1" applyAlignment="1">
      <alignment vertical="center"/>
    </xf>
    <xf numFmtId="0" fontId="13" fillId="0" borderId="28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11" xfId="1" applyFont="1" applyBorder="1" applyAlignment="1">
      <alignment vertical="center"/>
    </xf>
    <xf numFmtId="0" fontId="7" fillId="0" borderId="18" xfId="1" applyFont="1" applyBorder="1" applyAlignment="1">
      <alignment vertical="top"/>
    </xf>
    <xf numFmtId="0" fontId="13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13" fillId="0" borderId="0" xfId="1" applyFont="1" applyAlignment="1">
      <alignment horizontal="center" vertical="top"/>
    </xf>
    <xf numFmtId="0" fontId="13" fillId="0" borderId="11" xfId="1" applyFont="1" applyBorder="1" applyAlignment="1">
      <alignment vertical="top"/>
    </xf>
    <xf numFmtId="0" fontId="7" fillId="0" borderId="18" xfId="1" applyFont="1" applyBorder="1"/>
    <xf numFmtId="0" fontId="1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1" fillId="0" borderId="18" xfId="1" applyFont="1" applyBorder="1" applyAlignment="1">
      <alignment vertical="top"/>
    </xf>
    <xf numFmtId="0" fontId="12" fillId="0" borderId="12" xfId="1" applyFont="1" applyBorder="1"/>
    <xf numFmtId="0" fontId="12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2" fillId="0" borderId="13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3" fillId="4" borderId="1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7" fillId="0" borderId="18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11" xfId="1" applyFont="1" applyBorder="1" applyAlignment="1">
      <alignment vertical="center" shrinkToFit="1"/>
    </xf>
    <xf numFmtId="0" fontId="7" fillId="0" borderId="18" xfId="1" applyFont="1" applyBorder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0" fontId="7" fillId="0" borderId="11" xfId="1" applyFont="1" applyBorder="1" applyAlignment="1">
      <alignment horizontal="left" vertical="center" shrinkToFit="1"/>
    </xf>
    <xf numFmtId="0" fontId="1" fillId="6" borderId="0" xfId="0" applyFont="1" applyFill="1" applyAlignment="1">
      <alignment horizont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1" fillId="0" borderId="29" xfId="0" applyFont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top"/>
    </xf>
    <xf numFmtId="0" fontId="3" fillId="7" borderId="30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vertical="top" wrapText="1"/>
    </xf>
    <xf numFmtId="0" fontId="14" fillId="0" borderId="31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1" fontId="14" fillId="0" borderId="31" xfId="0" applyNumberFormat="1" applyFont="1" applyBorder="1" applyAlignment="1">
      <alignment horizontal="center" vertical="top"/>
    </xf>
    <xf numFmtId="0" fontId="14" fillId="0" borderId="32" xfId="0" applyFont="1" applyBorder="1" applyAlignment="1">
      <alignment vertical="top" wrapText="1"/>
    </xf>
    <xf numFmtId="0" fontId="14" fillId="0" borderId="32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1" fontId="14" fillId="0" borderId="32" xfId="0" applyNumberFormat="1" applyFont="1" applyBorder="1" applyAlignment="1">
      <alignment horizontal="center" vertical="top"/>
    </xf>
    <xf numFmtId="0" fontId="14" fillId="0" borderId="32" xfId="0" applyFont="1" applyBorder="1" applyAlignment="1">
      <alignment horizontal="center" vertical="top"/>
    </xf>
    <xf numFmtId="0" fontId="15" fillId="0" borderId="32" xfId="0" applyFont="1" applyBorder="1" applyAlignment="1">
      <alignment horizontal="center" vertical="top"/>
    </xf>
    <xf numFmtId="0" fontId="14" fillId="0" borderId="33" xfId="0" applyFont="1" applyBorder="1" applyAlignment="1">
      <alignment vertical="top" wrapText="1"/>
    </xf>
    <xf numFmtId="0" fontId="14" fillId="0" borderId="33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1" fontId="14" fillId="0" borderId="33" xfId="0" applyNumberFormat="1" applyFont="1" applyBorder="1" applyAlignment="1">
      <alignment horizontal="center" vertical="top"/>
    </xf>
    <xf numFmtId="0" fontId="15" fillId="5" borderId="34" xfId="0" applyFont="1" applyFill="1" applyBorder="1" applyAlignment="1">
      <alignment horizontal="right" vertical="top" wrapText="1"/>
    </xf>
    <xf numFmtId="0" fontId="15" fillId="5" borderId="34" xfId="0" applyFont="1" applyFill="1" applyBorder="1" applyAlignment="1">
      <alignment horizontal="center"/>
    </xf>
    <xf numFmtId="1" fontId="15" fillId="5" borderId="34" xfId="0" applyNumberFormat="1" applyFont="1" applyFill="1" applyBorder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3" fillId="0" borderId="1" xfId="3" applyFont="1" applyBorder="1" applyAlignment="1">
      <alignment horizontal="center" vertical="center" wrapText="1"/>
    </xf>
    <xf numFmtId="0" fontId="17" fillId="0" borderId="0" xfId="3" applyFont="1"/>
    <xf numFmtId="0" fontId="3" fillId="0" borderId="2" xfId="3" applyFont="1" applyBorder="1" applyAlignment="1">
      <alignment horizontal="center" vertical="center" wrapText="1"/>
    </xf>
    <xf numFmtId="0" fontId="3" fillId="7" borderId="2" xfId="3" applyFont="1" applyFill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 wrapText="1"/>
    </xf>
    <xf numFmtId="0" fontId="3" fillId="7" borderId="8" xfId="3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3" borderId="35" xfId="3" applyFont="1" applyFill="1" applyBorder="1" applyAlignment="1">
      <alignment horizontal="center" vertical="top" wrapText="1"/>
    </xf>
    <xf numFmtId="0" fontId="3" fillId="3" borderId="36" xfId="3" applyFont="1" applyFill="1" applyBorder="1" applyAlignment="1">
      <alignment horizontal="center" vertical="top" wrapText="1"/>
    </xf>
    <xf numFmtId="0" fontId="3" fillId="3" borderId="34" xfId="3" applyFont="1" applyFill="1" applyBorder="1" applyAlignment="1">
      <alignment horizontal="center" vertical="top" wrapText="1"/>
    </xf>
    <xf numFmtId="0" fontId="3" fillId="3" borderId="37" xfId="3" applyFont="1" applyFill="1" applyBorder="1" applyAlignment="1">
      <alignment horizontal="center" vertical="top" wrapText="1"/>
    </xf>
    <xf numFmtId="0" fontId="2" fillId="0" borderId="38" xfId="3" applyFont="1" applyBorder="1" applyAlignment="1">
      <alignment horizontal="center" vertical="top" wrapText="1"/>
    </xf>
    <xf numFmtId="0" fontId="2" fillId="0" borderId="38" xfId="3" applyFont="1" applyBorder="1" applyAlignment="1">
      <alignment vertical="top" wrapText="1"/>
    </xf>
    <xf numFmtId="0" fontId="2" fillId="0" borderId="39" xfId="3" applyFont="1" applyBorder="1" applyAlignment="1">
      <alignment horizontal="center" vertical="top" wrapText="1"/>
    </xf>
    <xf numFmtId="0" fontId="2" fillId="0" borderId="39" xfId="3" applyFont="1" applyBorder="1" applyAlignment="1">
      <alignment vertical="top" wrapText="1"/>
    </xf>
    <xf numFmtId="0" fontId="3" fillId="0" borderId="39" xfId="3" applyFont="1" applyBorder="1" applyAlignment="1">
      <alignment horizontal="center" vertical="top" wrapText="1"/>
    </xf>
    <xf numFmtId="0" fontId="2" fillId="8" borderId="39" xfId="3" applyFont="1" applyFill="1" applyBorder="1" applyAlignment="1">
      <alignment horizontal="center" vertical="top" wrapText="1"/>
    </xf>
    <xf numFmtId="0" fontId="3" fillId="8" borderId="39" xfId="3" applyFont="1" applyFill="1" applyBorder="1" applyAlignment="1">
      <alignment horizontal="center" vertical="top" wrapText="1"/>
    </xf>
    <xf numFmtId="0" fontId="2" fillId="0" borderId="40" xfId="3" applyFont="1" applyBorder="1" applyAlignment="1">
      <alignment horizontal="center" vertical="top" wrapText="1"/>
    </xf>
    <xf numFmtId="0" fontId="2" fillId="0" borderId="40" xfId="3" applyFont="1" applyBorder="1" applyAlignment="1">
      <alignment vertical="top" wrapText="1"/>
    </xf>
    <xf numFmtId="0" fontId="2" fillId="8" borderId="40" xfId="3" applyFont="1" applyFill="1" applyBorder="1" applyAlignment="1">
      <alignment horizontal="center" vertical="top" wrapText="1"/>
    </xf>
    <xf numFmtId="0" fontId="3" fillId="8" borderId="40" xfId="3" applyFont="1" applyFill="1" applyBorder="1" applyAlignment="1">
      <alignment horizontal="center" vertical="top" wrapText="1"/>
    </xf>
    <xf numFmtId="0" fontId="18" fillId="0" borderId="0" xfId="3" applyFont="1"/>
  </cellXfs>
  <cellStyles count="4">
    <cellStyle name="Explanatory Text" xfId="2" builtinId="53"/>
    <cellStyle name="Normal" xfId="0" builtinId="0"/>
    <cellStyle name="Normal 2" xfId="1" xr:uid="{FFAD1C85-C0BB-44AA-913D-AB557FA65477}"/>
    <cellStyle name="Normal 3" xfId="3" xr:uid="{B3080C0B-47A1-4030-BFD6-F166BFF5D0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346317</xdr:colOff>
      <xdr:row>27</xdr:row>
      <xdr:rowOff>7138</xdr:rowOff>
    </xdr:from>
    <xdr:to>
      <xdr:col>2</xdr:col>
      <xdr:colOff>5354410</xdr:colOff>
      <xdr:row>27</xdr:row>
      <xdr:rowOff>7139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E6F9141-89E4-4096-9813-C57C17A31526}"/>
            </a:ext>
          </a:extLst>
        </xdr:cNvPr>
        <xdr:cNvCxnSpPr/>
      </xdr:nvCxnSpPr>
      <xdr:spPr>
        <a:xfrm flipV="1">
          <a:off x="3365742" y="4302913"/>
          <a:ext cx="500809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346317</xdr:colOff>
      <xdr:row>55</xdr:row>
      <xdr:rowOff>7138</xdr:rowOff>
    </xdr:from>
    <xdr:to>
      <xdr:col>2</xdr:col>
      <xdr:colOff>5354410</xdr:colOff>
      <xdr:row>55</xdr:row>
      <xdr:rowOff>7139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2AADF38-82D1-4FB1-968C-800D1F805517}"/>
            </a:ext>
          </a:extLst>
        </xdr:cNvPr>
        <xdr:cNvCxnSpPr/>
      </xdr:nvCxnSpPr>
      <xdr:spPr>
        <a:xfrm flipV="1">
          <a:off x="3365742" y="8998738"/>
          <a:ext cx="500809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346317</xdr:colOff>
      <xdr:row>35</xdr:row>
      <xdr:rowOff>7138</xdr:rowOff>
    </xdr:from>
    <xdr:to>
      <xdr:col>2</xdr:col>
      <xdr:colOff>5354410</xdr:colOff>
      <xdr:row>35</xdr:row>
      <xdr:rowOff>7139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303E1FC-054F-463B-9975-AA8692DC7E4C}"/>
            </a:ext>
          </a:extLst>
        </xdr:cNvPr>
        <xdr:cNvCxnSpPr/>
      </xdr:nvCxnSpPr>
      <xdr:spPr>
        <a:xfrm flipV="1">
          <a:off x="3365742" y="6236488"/>
          <a:ext cx="500809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108861</xdr:colOff>
      <xdr:row>44</xdr:row>
      <xdr:rowOff>272143</xdr:rowOff>
    </xdr:from>
    <xdr:to>
      <xdr:col>2</xdr:col>
      <xdr:colOff>5551712</xdr:colOff>
      <xdr:row>45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C979F84B-380D-4284-A6A1-1356268AA443}"/>
            </a:ext>
          </a:extLst>
        </xdr:cNvPr>
        <xdr:cNvCxnSpPr/>
      </xdr:nvCxnSpPr>
      <xdr:spPr>
        <a:xfrm flipV="1">
          <a:off x="3313343" y="9348107"/>
          <a:ext cx="5442851" cy="68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780556</xdr:colOff>
      <xdr:row>87</xdr:row>
      <xdr:rowOff>1857</xdr:rowOff>
    </xdr:from>
    <xdr:to>
      <xdr:col>2</xdr:col>
      <xdr:colOff>4945579</xdr:colOff>
      <xdr:row>87</xdr:row>
      <xdr:rowOff>1857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C77CE324-7E68-407B-A646-1EE1CFBF3146}"/>
            </a:ext>
          </a:extLst>
        </xdr:cNvPr>
        <xdr:cNvCxnSpPr/>
      </xdr:nvCxnSpPr>
      <xdr:spPr>
        <a:xfrm>
          <a:off x="3876181" y="17308782"/>
          <a:ext cx="41650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346317</xdr:colOff>
      <xdr:row>96</xdr:row>
      <xdr:rowOff>7138</xdr:rowOff>
    </xdr:from>
    <xdr:to>
      <xdr:col>2</xdr:col>
      <xdr:colOff>5354410</xdr:colOff>
      <xdr:row>96</xdr:row>
      <xdr:rowOff>7139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1B1CE3B7-E492-4944-B745-FF8614604AC5}"/>
            </a:ext>
          </a:extLst>
        </xdr:cNvPr>
        <xdr:cNvCxnSpPr/>
      </xdr:nvCxnSpPr>
      <xdr:spPr>
        <a:xfrm flipV="1">
          <a:off x="3550799" y="12151513"/>
          <a:ext cx="500809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9"/>
  <sheetViews>
    <sheetView topLeftCell="A40" zoomScale="160" zoomScaleNormal="160" zoomScalePageLayoutView="140" workbookViewId="0">
      <selection activeCell="B50" sqref="B50"/>
    </sheetView>
  </sheetViews>
  <sheetFormatPr defaultColWidth="9.140625" defaultRowHeight="18.75" customHeight="1"/>
  <cols>
    <col min="1" max="1" width="1" style="8" customWidth="1"/>
    <col min="2" max="2" width="38.140625" style="8" customWidth="1"/>
    <col min="3" max="3" width="7.140625" style="8" customWidth="1"/>
    <col min="4" max="4" width="9.85546875" style="8" customWidth="1"/>
    <col min="5" max="9" width="7.7109375" style="8" customWidth="1"/>
    <col min="10" max="10" width="14.42578125" style="8" customWidth="1"/>
    <col min="11" max="16384" width="9.140625" style="8"/>
  </cols>
  <sheetData>
    <row r="1" spans="2:10" s="138" customFormat="1" ht="24" customHeight="1">
      <c r="B1" s="159" t="s">
        <v>115</v>
      </c>
      <c r="C1" s="159"/>
      <c r="D1" s="159"/>
      <c r="E1" s="159"/>
      <c r="F1" s="159"/>
      <c r="G1" s="159"/>
      <c r="H1" s="159"/>
      <c r="I1" s="159"/>
      <c r="J1" s="159"/>
    </row>
    <row r="2" spans="2:10" s="61" customFormat="1" ht="24" customHeight="1">
      <c r="B2" s="159" t="s">
        <v>61</v>
      </c>
      <c r="C2" s="159"/>
      <c r="D2" s="159"/>
      <c r="E2" s="159"/>
      <c r="F2" s="159"/>
      <c r="G2" s="159"/>
      <c r="H2" s="159"/>
      <c r="I2" s="159"/>
      <c r="J2" s="159"/>
    </row>
    <row r="3" spans="2:10" s="61" customFormat="1" ht="24" customHeight="1">
      <c r="B3" s="136"/>
      <c r="C3" s="136"/>
      <c r="D3" s="136"/>
      <c r="E3" s="136"/>
      <c r="F3" s="136"/>
      <c r="G3" s="136"/>
      <c r="H3" s="136"/>
      <c r="I3" s="136"/>
      <c r="J3" s="136"/>
    </row>
    <row r="4" spans="2:10" s="139" customFormat="1" ht="23.25" customHeight="1">
      <c r="B4" s="140" t="s">
        <v>171</v>
      </c>
      <c r="C4" s="141"/>
      <c r="D4" s="141"/>
      <c r="E4" s="141"/>
      <c r="F4" s="141"/>
      <c r="G4" s="141"/>
      <c r="H4" s="141"/>
      <c r="I4" s="141"/>
      <c r="J4" s="142"/>
    </row>
    <row r="5" spans="2:10" s="139" customFormat="1" ht="23.25" customHeight="1">
      <c r="B5" s="171" t="s">
        <v>172</v>
      </c>
      <c r="C5" s="172"/>
      <c r="D5" s="172"/>
      <c r="E5" s="172"/>
      <c r="F5" s="172"/>
      <c r="G5" s="172"/>
      <c r="H5" s="172"/>
      <c r="I5" s="172"/>
      <c r="J5" s="173"/>
    </row>
    <row r="6" spans="2:10" s="139" customFormat="1" ht="23.25" customHeight="1">
      <c r="B6" s="171" t="s">
        <v>173</v>
      </c>
      <c r="C6" s="172"/>
      <c r="D6" s="172"/>
      <c r="E6" s="172"/>
      <c r="F6" s="172"/>
      <c r="G6" s="172"/>
      <c r="H6" s="172"/>
      <c r="I6" s="172"/>
      <c r="J6" s="173"/>
    </row>
    <row r="7" spans="2:10" s="139" customFormat="1" ht="23.25" customHeight="1">
      <c r="B7" s="171" t="s">
        <v>187</v>
      </c>
      <c r="C7" s="172"/>
      <c r="D7" s="172"/>
      <c r="E7" s="172"/>
      <c r="F7" s="172"/>
      <c r="G7" s="172"/>
      <c r="H7" s="172"/>
      <c r="I7" s="172"/>
      <c r="J7" s="173"/>
    </row>
    <row r="8" spans="2:10" s="139" customFormat="1" ht="23.25" customHeight="1">
      <c r="B8" s="171" t="s">
        <v>174</v>
      </c>
      <c r="C8" s="172"/>
      <c r="D8" s="172"/>
      <c r="E8" s="172"/>
      <c r="F8" s="172"/>
      <c r="G8" s="172"/>
      <c r="H8" s="172"/>
      <c r="I8" s="172"/>
      <c r="J8" s="173"/>
    </row>
    <row r="9" spans="2:10" s="139" customFormat="1" ht="23.25" customHeight="1">
      <c r="B9" s="171" t="s">
        <v>175</v>
      </c>
      <c r="C9" s="172"/>
      <c r="D9" s="172"/>
      <c r="E9" s="172"/>
      <c r="F9" s="172"/>
      <c r="G9" s="172"/>
      <c r="H9" s="172"/>
      <c r="I9" s="172"/>
      <c r="J9" s="173"/>
    </row>
    <row r="10" spans="2:10" s="139" customFormat="1" ht="23.25" customHeight="1">
      <c r="B10" s="174" t="s">
        <v>176</v>
      </c>
      <c r="C10" s="175"/>
      <c r="D10" s="175"/>
      <c r="E10" s="175"/>
      <c r="F10" s="175"/>
      <c r="G10" s="175"/>
      <c r="H10" s="175"/>
      <c r="I10" s="175"/>
      <c r="J10" s="176"/>
    </row>
    <row r="11" spans="2:10" s="139" customFormat="1" ht="14.25" customHeight="1">
      <c r="B11" s="143"/>
      <c r="C11" s="144"/>
      <c r="D11" s="144"/>
      <c r="E11" s="144"/>
      <c r="F11" s="144"/>
      <c r="G11" s="144"/>
      <c r="H11" s="144"/>
      <c r="I11" s="144"/>
      <c r="J11" s="145"/>
    </row>
    <row r="12" spans="2:10" s="139" customFormat="1" ht="23.25" customHeight="1">
      <c r="B12" s="146" t="s">
        <v>177</v>
      </c>
      <c r="D12" s="147"/>
      <c r="E12" s="148" t="s">
        <v>178</v>
      </c>
      <c r="F12" s="148"/>
      <c r="G12" s="149"/>
      <c r="H12" s="147"/>
      <c r="I12" s="147"/>
      <c r="J12" s="150"/>
    </row>
    <row r="13" spans="2:10" s="139" customFormat="1" ht="23.25" customHeight="1">
      <c r="B13" s="146" t="s">
        <v>179</v>
      </c>
      <c r="D13" s="147"/>
      <c r="E13" s="148" t="s">
        <v>180</v>
      </c>
      <c r="F13" s="148"/>
      <c r="G13" s="149"/>
      <c r="H13" s="147"/>
      <c r="I13" s="147"/>
      <c r="J13" s="150"/>
    </row>
    <row r="14" spans="2:10" s="139" customFormat="1" ht="23.25" customHeight="1">
      <c r="B14" s="151" t="s">
        <v>181</v>
      </c>
      <c r="D14" s="147"/>
      <c r="E14" s="152" t="s">
        <v>182</v>
      </c>
      <c r="F14" s="152"/>
      <c r="G14" s="149"/>
      <c r="H14" s="147"/>
      <c r="I14" s="147"/>
      <c r="J14" s="150"/>
    </row>
    <row r="15" spans="2:10" s="139" customFormat="1" ht="12.75" customHeight="1">
      <c r="B15" s="151"/>
      <c r="C15" s="153"/>
      <c r="D15" s="147"/>
      <c r="E15" s="152"/>
      <c r="F15" s="152"/>
      <c r="G15" s="147"/>
      <c r="H15" s="147"/>
      <c r="I15" s="147"/>
      <c r="J15" s="150"/>
    </row>
    <row r="16" spans="2:10" s="139" customFormat="1" ht="23.25" customHeight="1">
      <c r="B16" s="146" t="s">
        <v>183</v>
      </c>
      <c r="D16" s="147"/>
      <c r="E16" s="148" t="s">
        <v>184</v>
      </c>
      <c r="F16" s="148"/>
      <c r="G16" s="147"/>
      <c r="H16" s="147"/>
      <c r="I16" s="147"/>
      <c r="J16" s="150"/>
    </row>
    <row r="17" spans="2:11" s="139" customFormat="1" ht="23.25" customHeight="1">
      <c r="B17" s="154" t="s">
        <v>185</v>
      </c>
      <c r="D17" s="147"/>
      <c r="E17" s="148" t="s">
        <v>186</v>
      </c>
      <c r="F17" s="148"/>
      <c r="G17" s="147"/>
      <c r="H17" s="147"/>
      <c r="I17" s="147"/>
      <c r="J17" s="150"/>
    </row>
    <row r="18" spans="2:11" s="139" customFormat="1" ht="15.75" customHeight="1">
      <c r="B18" s="155"/>
      <c r="C18" s="156"/>
      <c r="D18" s="157"/>
      <c r="E18" s="156"/>
      <c r="F18" s="156"/>
      <c r="G18" s="156"/>
      <c r="H18" s="156"/>
      <c r="I18" s="156"/>
      <c r="J18" s="158"/>
    </row>
    <row r="19" spans="2:11" ht="24" customHeight="1">
      <c r="B19" s="163" t="s">
        <v>0</v>
      </c>
      <c r="C19" s="163" t="s">
        <v>1</v>
      </c>
      <c r="D19" s="41" t="s">
        <v>2</v>
      </c>
      <c r="E19" s="165" t="s">
        <v>3</v>
      </c>
      <c r="F19" s="166"/>
      <c r="G19" s="166"/>
      <c r="H19" s="166"/>
      <c r="I19" s="167"/>
      <c r="J19" s="163" t="s">
        <v>46</v>
      </c>
    </row>
    <row r="20" spans="2:11" ht="24" customHeight="1">
      <c r="B20" s="164"/>
      <c r="C20" s="164"/>
      <c r="D20" s="42" t="s">
        <v>4</v>
      </c>
      <c r="E20" s="9" t="s">
        <v>5</v>
      </c>
      <c r="F20" s="9" t="s">
        <v>6</v>
      </c>
      <c r="G20" s="9" t="s">
        <v>7</v>
      </c>
      <c r="H20" s="9" t="s">
        <v>8</v>
      </c>
      <c r="I20" s="9" t="s">
        <v>9</v>
      </c>
      <c r="J20" s="164"/>
    </row>
    <row r="21" spans="2:11" ht="24" customHeight="1">
      <c r="B21" s="64" t="s">
        <v>20</v>
      </c>
      <c r="C21" s="67"/>
      <c r="D21" s="67"/>
      <c r="E21" s="67"/>
      <c r="F21" s="67"/>
      <c r="G21" s="67"/>
      <c r="H21" s="67"/>
      <c r="I21" s="67"/>
      <c r="J21" s="68"/>
      <c r="K21" s="1"/>
    </row>
    <row r="22" spans="2:11" ht="24" customHeight="1">
      <c r="B22" s="28" t="s">
        <v>21</v>
      </c>
      <c r="C22" s="29"/>
      <c r="D22" s="29"/>
      <c r="E22" s="29"/>
      <c r="F22" s="29"/>
      <c r="G22" s="29"/>
      <c r="H22" s="29"/>
      <c r="I22" s="29"/>
      <c r="J22" s="5"/>
    </row>
    <row r="23" spans="2:11" ht="24" customHeight="1">
      <c r="B23" s="28" t="s">
        <v>22</v>
      </c>
      <c r="C23" s="29"/>
      <c r="D23" s="29"/>
      <c r="E23" s="29"/>
      <c r="F23" s="29"/>
      <c r="G23" s="29"/>
      <c r="H23" s="29"/>
      <c r="I23" s="29"/>
      <c r="J23" s="5"/>
    </row>
    <row r="24" spans="2:11" ht="24" customHeight="1">
      <c r="B24" s="3" t="s">
        <v>23</v>
      </c>
      <c r="C24" s="7" t="s">
        <v>13</v>
      </c>
      <c r="D24" s="43" t="str">
        <f>+H24</f>
        <v>96-99</v>
      </c>
      <c r="E24" s="11" t="s">
        <v>117</v>
      </c>
      <c r="F24" s="11" t="s">
        <v>118</v>
      </c>
      <c r="G24" s="11" t="s">
        <v>119</v>
      </c>
      <c r="H24" s="11" t="s">
        <v>120</v>
      </c>
      <c r="I24" s="11">
        <v>100</v>
      </c>
      <c r="J24" s="2" t="s">
        <v>57</v>
      </c>
    </row>
    <row r="25" spans="2:11" ht="24" customHeight="1">
      <c r="B25" s="2" t="s">
        <v>24</v>
      </c>
      <c r="C25" s="2"/>
      <c r="D25" s="43"/>
      <c r="E25" s="11"/>
      <c r="F25" s="11"/>
      <c r="G25" s="11"/>
      <c r="H25" s="11"/>
      <c r="I25" s="11"/>
      <c r="J25" s="22"/>
    </row>
    <row r="26" spans="2:11" ht="24" customHeight="1">
      <c r="B26" s="2" t="s">
        <v>131</v>
      </c>
      <c r="C26" s="7"/>
      <c r="D26" s="43"/>
      <c r="E26" s="11"/>
      <c r="F26" s="11"/>
      <c r="G26" s="11"/>
      <c r="H26" s="11"/>
      <c r="I26" s="11"/>
      <c r="J26" s="22"/>
    </row>
    <row r="27" spans="2:11" ht="24" customHeight="1">
      <c r="B27" s="126"/>
      <c r="C27" s="17"/>
      <c r="D27" s="44"/>
      <c r="E27" s="12"/>
      <c r="F27" s="12"/>
      <c r="G27" s="12"/>
      <c r="H27" s="12"/>
      <c r="I27" s="12"/>
      <c r="J27" s="17"/>
    </row>
    <row r="28" spans="2:11" ht="24" customHeight="1">
      <c r="B28" s="137" t="s">
        <v>14</v>
      </c>
      <c r="C28" s="7" t="s">
        <v>13</v>
      </c>
      <c r="D28" s="43" t="str">
        <f>+H28</f>
        <v>55-64</v>
      </c>
      <c r="E28" s="11" t="s">
        <v>121</v>
      </c>
      <c r="F28" s="11" t="s">
        <v>122</v>
      </c>
      <c r="G28" s="11" t="s">
        <v>123</v>
      </c>
      <c r="H28" s="11" t="s">
        <v>124</v>
      </c>
      <c r="I28" s="11" t="s">
        <v>125</v>
      </c>
      <c r="J28" s="2" t="s">
        <v>57</v>
      </c>
    </row>
    <row r="29" spans="2:11" ht="24" customHeight="1">
      <c r="B29" s="10" t="s">
        <v>15</v>
      </c>
      <c r="C29" s="7"/>
      <c r="D29" s="43"/>
      <c r="E29" s="11"/>
      <c r="F29" s="11"/>
      <c r="G29" s="11"/>
      <c r="H29" s="11"/>
      <c r="I29" s="11"/>
      <c r="J29" s="2"/>
    </row>
    <row r="30" spans="2:11" ht="24" customHeight="1">
      <c r="B30" s="10" t="s">
        <v>132</v>
      </c>
      <c r="C30" s="7"/>
      <c r="D30" s="43"/>
      <c r="E30" s="11"/>
      <c r="F30" s="11"/>
      <c r="G30" s="11"/>
      <c r="H30" s="11"/>
      <c r="I30" s="11"/>
      <c r="J30" s="13"/>
    </row>
    <row r="31" spans="2:11" ht="24" customHeight="1">
      <c r="B31" s="16"/>
      <c r="C31" s="17"/>
      <c r="D31" s="44"/>
      <c r="E31" s="12"/>
      <c r="F31" s="12"/>
      <c r="G31" s="12"/>
      <c r="H31" s="12"/>
      <c r="I31" s="12"/>
      <c r="J31" s="24"/>
    </row>
    <row r="32" spans="2:11" ht="24" customHeight="1">
      <c r="B32" s="10" t="s">
        <v>93</v>
      </c>
      <c r="C32" s="7" t="s">
        <v>13</v>
      </c>
      <c r="D32" s="43" t="str">
        <f>+H32</f>
        <v>80-84</v>
      </c>
      <c r="E32" s="14" t="s">
        <v>109</v>
      </c>
      <c r="F32" s="14" t="s">
        <v>11</v>
      </c>
      <c r="G32" s="14" t="s">
        <v>12</v>
      </c>
      <c r="H32" s="14" t="s">
        <v>108</v>
      </c>
      <c r="I32" s="14" t="s">
        <v>110</v>
      </c>
      <c r="J32" s="2" t="s">
        <v>57</v>
      </c>
    </row>
    <row r="33" spans="2:10" ht="24" customHeight="1">
      <c r="B33" s="10" t="s">
        <v>94</v>
      </c>
      <c r="C33" s="7"/>
      <c r="D33" s="43"/>
      <c r="E33" s="11"/>
      <c r="F33" s="11"/>
      <c r="G33" s="11"/>
      <c r="H33" s="11"/>
      <c r="I33" s="11"/>
      <c r="J33" s="2"/>
    </row>
    <row r="34" spans="2:10" ht="24" customHeight="1">
      <c r="B34" s="10" t="s">
        <v>133</v>
      </c>
      <c r="C34" s="7"/>
      <c r="D34" s="43"/>
      <c r="E34" s="11"/>
      <c r="F34" s="11"/>
      <c r="G34" s="11"/>
      <c r="H34" s="11"/>
      <c r="I34" s="11"/>
      <c r="J34" s="13"/>
    </row>
    <row r="35" spans="2:10" ht="24" customHeight="1">
      <c r="B35" s="21"/>
      <c r="C35" s="4"/>
      <c r="D35" s="45"/>
      <c r="E35" s="19"/>
      <c r="F35" s="19"/>
      <c r="G35" s="19"/>
      <c r="H35" s="19"/>
      <c r="I35" s="19"/>
      <c r="J35" s="18"/>
    </row>
    <row r="36" spans="2:10" ht="24" customHeight="1">
      <c r="B36" s="25" t="s">
        <v>25</v>
      </c>
      <c r="C36" s="26"/>
      <c r="D36" s="26"/>
      <c r="E36" s="26"/>
      <c r="F36" s="26"/>
      <c r="G36" s="26"/>
      <c r="H36" s="26"/>
      <c r="I36" s="26"/>
      <c r="J36" s="27"/>
    </row>
    <row r="37" spans="2:10" ht="24" customHeight="1">
      <c r="B37" s="15" t="s">
        <v>138</v>
      </c>
      <c r="C37" s="7" t="s">
        <v>13</v>
      </c>
      <c r="D37" s="43" t="str">
        <f>+H37</f>
        <v>50-54</v>
      </c>
      <c r="E37" s="127" t="s">
        <v>16</v>
      </c>
      <c r="F37" s="127" t="s">
        <v>17</v>
      </c>
      <c r="G37" s="127" t="s">
        <v>18</v>
      </c>
      <c r="H37" s="127" t="s">
        <v>59</v>
      </c>
      <c r="I37" s="127" t="s">
        <v>60</v>
      </c>
      <c r="J37" s="2" t="s">
        <v>57</v>
      </c>
    </row>
    <row r="38" spans="2:10" ht="24" customHeight="1">
      <c r="B38" s="2" t="s">
        <v>139</v>
      </c>
      <c r="C38" s="7"/>
      <c r="D38" s="43"/>
      <c r="E38" s="11"/>
      <c r="F38" s="11"/>
      <c r="G38" s="11"/>
      <c r="H38" s="11"/>
      <c r="I38" s="11"/>
      <c r="J38" s="22"/>
    </row>
    <row r="39" spans="2:10" ht="24" customHeight="1">
      <c r="B39" s="2" t="s">
        <v>132</v>
      </c>
      <c r="C39" s="7"/>
      <c r="D39" s="46"/>
      <c r="E39" s="20"/>
      <c r="F39" s="20"/>
      <c r="G39" s="20"/>
      <c r="H39" s="20"/>
      <c r="I39" s="20"/>
      <c r="J39" s="22"/>
    </row>
    <row r="40" spans="2:10" ht="24" customHeight="1">
      <c r="B40" s="21"/>
      <c r="C40" s="23"/>
      <c r="D40" s="45"/>
      <c r="E40" s="19"/>
      <c r="F40" s="19"/>
      <c r="G40" s="19"/>
      <c r="H40" s="19"/>
      <c r="I40" s="19"/>
      <c r="J40" s="18"/>
    </row>
    <row r="41" spans="2:10" ht="24" customHeight="1">
      <c r="B41" s="25" t="s">
        <v>26</v>
      </c>
      <c r="C41" s="30"/>
      <c r="D41" s="26"/>
      <c r="E41" s="26"/>
      <c r="F41" s="26"/>
      <c r="G41" s="26"/>
      <c r="H41" s="26"/>
      <c r="I41" s="26"/>
      <c r="J41" s="31"/>
    </row>
    <row r="42" spans="2:10" ht="24" customHeight="1">
      <c r="B42" s="15" t="s">
        <v>51</v>
      </c>
      <c r="C42" s="14" t="s">
        <v>50</v>
      </c>
      <c r="D42" s="43">
        <v>1</v>
      </c>
      <c r="E42" s="11" t="s">
        <v>43</v>
      </c>
      <c r="F42" s="11" t="s">
        <v>43</v>
      </c>
      <c r="G42" s="11" t="s">
        <v>43</v>
      </c>
      <c r="H42" s="11">
        <v>1</v>
      </c>
      <c r="I42" s="11" t="s">
        <v>45</v>
      </c>
      <c r="J42" s="2" t="s">
        <v>52</v>
      </c>
    </row>
    <row r="43" spans="2:10" ht="24" customHeight="1">
      <c r="B43" s="2" t="s">
        <v>53</v>
      </c>
      <c r="C43" s="11" t="s">
        <v>49</v>
      </c>
      <c r="D43" s="47"/>
      <c r="E43" s="7"/>
      <c r="F43" s="7"/>
      <c r="G43" s="7"/>
      <c r="H43" s="7"/>
      <c r="I43" s="7"/>
      <c r="J43" s="2" t="s">
        <v>54</v>
      </c>
    </row>
    <row r="44" spans="2:10" ht="24" customHeight="1">
      <c r="B44" s="2" t="s">
        <v>55</v>
      </c>
      <c r="C44" s="10"/>
      <c r="D44" s="47"/>
      <c r="E44" s="7"/>
      <c r="F44" s="7"/>
      <c r="G44" s="7"/>
      <c r="H44" s="7"/>
      <c r="I44" s="7"/>
      <c r="J44" s="13" t="s">
        <v>56</v>
      </c>
    </row>
    <row r="45" spans="2:10" ht="24" customHeight="1">
      <c r="B45" s="2" t="s">
        <v>137</v>
      </c>
      <c r="C45" s="10"/>
      <c r="D45" s="63"/>
      <c r="E45" s="10"/>
      <c r="F45" s="10"/>
      <c r="G45" s="10"/>
      <c r="H45" s="10"/>
      <c r="I45" s="10"/>
      <c r="J45" s="2"/>
    </row>
    <row r="46" spans="2:10" ht="24" customHeight="1">
      <c r="B46" s="126"/>
      <c r="C46" s="17"/>
      <c r="D46" s="44"/>
      <c r="E46" s="12"/>
      <c r="F46" s="12"/>
      <c r="G46" s="12"/>
      <c r="H46" s="12"/>
      <c r="I46" s="12"/>
      <c r="J46" s="17"/>
    </row>
    <row r="47" spans="2:10" ht="24" customHeight="1">
      <c r="B47" s="2" t="s">
        <v>27</v>
      </c>
      <c r="C47" s="7" t="s">
        <v>105</v>
      </c>
      <c r="D47" s="47" t="str">
        <f>+H47</f>
        <v>4.10-4.59</v>
      </c>
      <c r="E47" s="7" t="s">
        <v>126</v>
      </c>
      <c r="F47" s="7" t="s">
        <v>127</v>
      </c>
      <c r="G47" s="7" t="s">
        <v>128</v>
      </c>
      <c r="H47" s="7" t="s">
        <v>129</v>
      </c>
      <c r="I47" s="7" t="s">
        <v>130</v>
      </c>
      <c r="J47" s="2" t="s">
        <v>57</v>
      </c>
    </row>
    <row r="48" spans="2:10" ht="24" customHeight="1">
      <c r="B48" s="2" t="s">
        <v>28</v>
      </c>
      <c r="C48" s="7" t="s">
        <v>106</v>
      </c>
      <c r="D48" s="47"/>
      <c r="E48" s="7"/>
      <c r="F48" s="7"/>
      <c r="G48" s="7"/>
      <c r="H48" s="7"/>
      <c r="I48" s="7"/>
      <c r="J48" s="2"/>
    </row>
    <row r="49" spans="2:10" ht="24" customHeight="1">
      <c r="B49" s="2" t="s">
        <v>132</v>
      </c>
      <c r="C49" s="7"/>
      <c r="D49" s="47"/>
      <c r="E49" s="7"/>
      <c r="F49" s="7"/>
      <c r="G49" s="7"/>
      <c r="H49" s="7"/>
      <c r="I49" s="7"/>
      <c r="J49" s="13"/>
    </row>
    <row r="50" spans="2:10" ht="24" customHeight="1">
      <c r="B50" s="126"/>
      <c r="C50" s="126"/>
      <c r="D50" s="128"/>
      <c r="E50" s="17"/>
      <c r="F50" s="17"/>
      <c r="G50" s="17"/>
      <c r="H50" s="17"/>
      <c r="I50" s="17"/>
      <c r="J50" s="24"/>
    </row>
    <row r="51" spans="2:10" ht="24" customHeight="1">
      <c r="B51" s="69" t="s">
        <v>34</v>
      </c>
      <c r="C51" s="70"/>
      <c r="D51" s="70"/>
      <c r="E51" s="70"/>
      <c r="F51" s="70"/>
      <c r="G51" s="70"/>
      <c r="H51" s="70"/>
      <c r="I51" s="70"/>
      <c r="J51" s="71"/>
    </row>
    <row r="52" spans="2:10" ht="24" customHeight="1">
      <c r="B52" s="3" t="s">
        <v>35</v>
      </c>
      <c r="C52" s="6" t="s">
        <v>10</v>
      </c>
      <c r="D52" s="49" t="s">
        <v>29</v>
      </c>
      <c r="E52" s="6" t="s">
        <v>33</v>
      </c>
      <c r="F52" s="6" t="s">
        <v>32</v>
      </c>
      <c r="G52" s="6" t="s">
        <v>31</v>
      </c>
      <c r="H52" s="6" t="s">
        <v>29</v>
      </c>
      <c r="I52" s="6" t="s">
        <v>30</v>
      </c>
      <c r="J52" s="2" t="s">
        <v>57</v>
      </c>
    </row>
    <row r="53" spans="2:10" ht="24" customHeight="1">
      <c r="B53" s="2" t="s">
        <v>48</v>
      </c>
      <c r="C53" s="2"/>
      <c r="D53" s="46"/>
      <c r="E53" s="7"/>
      <c r="F53" s="7"/>
      <c r="G53" s="7"/>
      <c r="H53" s="7"/>
      <c r="I53" s="7"/>
      <c r="J53" s="2"/>
    </row>
    <row r="54" spans="2:10" ht="24" customHeight="1">
      <c r="B54" s="2" t="s">
        <v>133</v>
      </c>
      <c r="C54" s="2"/>
      <c r="D54" s="46"/>
      <c r="E54" s="7"/>
      <c r="F54" s="7"/>
      <c r="G54" s="7"/>
      <c r="H54" s="7"/>
      <c r="I54" s="7"/>
      <c r="J54" s="13"/>
    </row>
    <row r="55" spans="2:10" ht="24" customHeight="1">
      <c r="B55" s="23"/>
      <c r="C55" s="23"/>
      <c r="D55" s="48"/>
      <c r="E55" s="23"/>
      <c r="F55" s="23"/>
      <c r="G55" s="23"/>
      <c r="H55" s="23"/>
      <c r="I55" s="23"/>
      <c r="J55" s="23"/>
    </row>
    <row r="56" spans="2:10" ht="24" customHeight="1">
      <c r="B56" s="64" t="s">
        <v>107</v>
      </c>
      <c r="C56" s="65"/>
      <c r="D56" s="65"/>
      <c r="E56" s="65"/>
      <c r="F56" s="65"/>
      <c r="G56" s="65"/>
      <c r="H56" s="65"/>
      <c r="I56" s="65"/>
      <c r="J56" s="66"/>
    </row>
    <row r="57" spans="2:10" ht="24" customHeight="1">
      <c r="B57" s="32" t="s">
        <v>36</v>
      </c>
      <c r="C57" s="33"/>
      <c r="D57" s="33"/>
      <c r="E57" s="33"/>
      <c r="F57" s="33"/>
      <c r="G57" s="33"/>
      <c r="H57" s="33"/>
      <c r="I57" s="33"/>
      <c r="J57" s="34"/>
    </row>
    <row r="58" spans="2:10" ht="24" customHeight="1">
      <c r="B58" s="32" t="s">
        <v>37</v>
      </c>
      <c r="C58" s="33"/>
      <c r="D58" s="33"/>
      <c r="E58" s="33"/>
      <c r="F58" s="33"/>
      <c r="G58" s="33"/>
      <c r="H58" s="33"/>
      <c r="I58" s="33"/>
      <c r="J58" s="34"/>
    </row>
    <row r="59" spans="2:10" ht="24" customHeight="1">
      <c r="B59" s="36" t="s">
        <v>40</v>
      </c>
      <c r="C59" s="37" t="s">
        <v>10</v>
      </c>
      <c r="D59" s="50" t="str">
        <f>H59</f>
        <v>15-19</v>
      </c>
      <c r="E59" s="38" t="s">
        <v>114</v>
      </c>
      <c r="F59" s="38" t="s">
        <v>113</v>
      </c>
      <c r="G59" s="38" t="s">
        <v>42</v>
      </c>
      <c r="H59" s="38" t="s">
        <v>112</v>
      </c>
      <c r="I59" s="39" t="s">
        <v>111</v>
      </c>
      <c r="J59" s="2" t="s">
        <v>57</v>
      </c>
    </row>
    <row r="60" spans="2:10" ht="24" customHeight="1">
      <c r="B60" s="35" t="s">
        <v>38</v>
      </c>
      <c r="C60" s="40"/>
      <c r="D60" s="51"/>
      <c r="E60" s="40"/>
      <c r="F60" s="40"/>
      <c r="G60" s="40"/>
      <c r="H60" s="40"/>
      <c r="I60" s="40"/>
      <c r="J60" s="40"/>
    </row>
    <row r="61" spans="2:10" ht="24" customHeight="1">
      <c r="B61" s="53"/>
      <c r="C61" s="54"/>
      <c r="D61" s="55"/>
      <c r="E61" s="54"/>
      <c r="F61" s="54"/>
      <c r="G61" s="54"/>
      <c r="H61" s="54"/>
      <c r="I61" s="54"/>
      <c r="J61" s="54"/>
    </row>
    <row r="62" spans="2:10" ht="24" customHeight="1">
      <c r="B62" s="35" t="s">
        <v>41</v>
      </c>
      <c r="C62" s="56" t="s">
        <v>44</v>
      </c>
      <c r="D62" s="168" t="s">
        <v>134</v>
      </c>
      <c r="E62" s="169"/>
      <c r="F62" s="169"/>
      <c r="G62" s="169"/>
      <c r="H62" s="169"/>
      <c r="I62" s="170"/>
      <c r="J62" s="2" t="s">
        <v>57</v>
      </c>
    </row>
    <row r="63" spans="2:10" ht="24" customHeight="1">
      <c r="B63" s="52" t="s">
        <v>39</v>
      </c>
      <c r="C63" s="40"/>
      <c r="D63" s="51"/>
      <c r="E63" s="40"/>
      <c r="F63" s="40"/>
      <c r="G63" s="40"/>
      <c r="H63" s="40"/>
      <c r="I63" s="40"/>
      <c r="J63" s="40"/>
    </row>
    <row r="64" spans="2:10" ht="24" customHeight="1">
      <c r="B64" s="52"/>
      <c r="C64" s="40"/>
      <c r="D64" s="51"/>
      <c r="E64" s="40"/>
      <c r="F64" s="40"/>
      <c r="G64" s="40"/>
      <c r="H64" s="40"/>
      <c r="I64" s="40"/>
      <c r="J64" s="40"/>
    </row>
    <row r="65" spans="2:10" ht="24" customHeight="1">
      <c r="B65" s="72" t="s">
        <v>58</v>
      </c>
      <c r="C65" s="73"/>
      <c r="D65" s="74"/>
      <c r="E65" s="73"/>
      <c r="F65" s="73"/>
      <c r="G65" s="73"/>
      <c r="H65" s="73"/>
      <c r="I65" s="73"/>
      <c r="J65" s="75"/>
    </row>
    <row r="66" spans="2:10" ht="24" customHeight="1">
      <c r="B66" s="57"/>
      <c r="C66" s="57"/>
      <c r="D66" s="58"/>
      <c r="E66" s="58"/>
      <c r="F66" s="58"/>
      <c r="G66" s="58"/>
      <c r="H66" s="58"/>
      <c r="I66" s="58"/>
      <c r="J66" s="57"/>
    </row>
    <row r="67" spans="2:10" ht="24" customHeight="1">
      <c r="B67" s="160" t="s">
        <v>47</v>
      </c>
      <c r="C67" s="161"/>
      <c r="D67" s="161"/>
      <c r="E67" s="161"/>
      <c r="F67" s="161"/>
      <c r="G67" s="161"/>
      <c r="H67" s="161"/>
      <c r="I67" s="161"/>
      <c r="J67" s="162"/>
    </row>
    <row r="68" spans="2:10" ht="24" customHeight="1">
      <c r="B68" s="59"/>
      <c r="C68" s="59"/>
      <c r="D68" s="60"/>
      <c r="E68" s="60"/>
      <c r="F68" s="60"/>
      <c r="G68" s="60"/>
      <c r="H68" s="60"/>
      <c r="I68" s="60"/>
      <c r="J68" s="59"/>
    </row>
    <row r="69" spans="2:10" ht="24" customHeight="1"/>
  </sheetData>
  <mergeCells count="14">
    <mergeCell ref="B1:J1"/>
    <mergeCell ref="B2:J2"/>
    <mergeCell ref="B67:J67"/>
    <mergeCell ref="B19:B20"/>
    <mergeCell ref="C19:C20"/>
    <mergeCell ref="E19:I19"/>
    <mergeCell ref="J19:J20"/>
    <mergeCell ref="D62:I62"/>
    <mergeCell ref="B5:J5"/>
    <mergeCell ref="B6:J6"/>
    <mergeCell ref="B7:J7"/>
    <mergeCell ref="B8:J8"/>
    <mergeCell ref="B9:J9"/>
    <mergeCell ref="B10:J10"/>
  </mergeCells>
  <pageMargins left="0.56999999999999995" right="0.47" top="0.86614173228346458" bottom="0.59055118110236227" header="0.31496062992125984" footer="0.31496062992125984"/>
  <pageSetup paperSize="9" scale="84" fitToHeight="0" orientation="portrait" r:id="rId1"/>
  <headerFooter>
    <oddHeader xml:space="preserve">&amp;R&amp;"TH SarabunPSK,Bold"&amp;16เอกสารแนบ 2  </oddHeader>
    <oddFooter>&amp;C&amp;"TH SarabunPSK,Regular"&amp;14&amp;P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3CB0-2161-4529-98EF-ED7439893AD8}">
  <dimension ref="A1:I30"/>
  <sheetViews>
    <sheetView topLeftCell="A13" workbookViewId="0">
      <selection activeCell="F6" sqref="F6"/>
    </sheetView>
  </sheetViews>
  <sheetFormatPr defaultRowHeight="15"/>
  <cols>
    <col min="1" max="1" width="4" customWidth="1"/>
    <col min="2" max="2" width="37.42578125" customWidth="1"/>
    <col min="3" max="9" width="10.140625" customWidth="1"/>
  </cols>
  <sheetData>
    <row r="1" spans="1:9" ht="24">
      <c r="A1" s="183" t="s">
        <v>188</v>
      </c>
      <c r="B1" s="183"/>
      <c r="C1" s="183"/>
      <c r="D1" s="183"/>
      <c r="E1" s="183"/>
      <c r="F1" s="183"/>
      <c r="G1" s="183"/>
      <c r="H1" s="183"/>
      <c r="I1" s="183"/>
    </row>
    <row r="2" spans="1:9" ht="24">
      <c r="A2" s="184" t="s">
        <v>189</v>
      </c>
      <c r="B2" s="184"/>
      <c r="C2" s="184" t="s">
        <v>190</v>
      </c>
      <c r="D2" s="184"/>
      <c r="E2" s="184" t="s">
        <v>191</v>
      </c>
      <c r="F2" s="185" t="s">
        <v>192</v>
      </c>
      <c r="G2" s="185" t="s">
        <v>193</v>
      </c>
      <c r="H2" s="185" t="s">
        <v>194</v>
      </c>
      <c r="I2" s="185" t="s">
        <v>195</v>
      </c>
    </row>
    <row r="3" spans="1:9" ht="65.25">
      <c r="A3" s="184"/>
      <c r="B3" s="184"/>
      <c r="C3" s="186" t="s">
        <v>196</v>
      </c>
      <c r="D3" s="186" t="s">
        <v>197</v>
      </c>
      <c r="E3" s="184"/>
      <c r="F3" s="187" t="s">
        <v>198</v>
      </c>
      <c r="G3" s="187" t="s">
        <v>199</v>
      </c>
      <c r="H3" s="187" t="s">
        <v>200</v>
      </c>
      <c r="I3" s="187" t="s">
        <v>201</v>
      </c>
    </row>
    <row r="4" spans="1:9" ht="24">
      <c r="A4" s="188">
        <v>1</v>
      </c>
      <c r="B4" s="188" t="s">
        <v>202</v>
      </c>
      <c r="C4" s="189">
        <v>2</v>
      </c>
      <c r="D4" s="189">
        <v>26</v>
      </c>
      <c r="E4" s="190">
        <f t="shared" ref="E4:E23" si="0">SUM(C4:D4)</f>
        <v>28</v>
      </c>
      <c r="F4" s="191">
        <f t="shared" ref="F4:F26" si="1">+E4*0.96</f>
        <v>26.88</v>
      </c>
      <c r="G4" s="191">
        <f t="shared" ref="G4:G26" si="2">+E4*0.55</f>
        <v>15.400000000000002</v>
      </c>
      <c r="H4" s="191">
        <f t="shared" ref="H4:H26" si="3">+E4*0.8</f>
        <v>22.400000000000002</v>
      </c>
      <c r="I4" s="191">
        <f t="shared" ref="I4:I26" si="4">+E4*0.5</f>
        <v>14</v>
      </c>
    </row>
    <row r="5" spans="1:9" ht="24">
      <c r="A5" s="192">
        <v>2</v>
      </c>
      <c r="B5" s="192" t="s">
        <v>203</v>
      </c>
      <c r="C5" s="193">
        <v>0</v>
      </c>
      <c r="D5" s="193">
        <v>12</v>
      </c>
      <c r="E5" s="194">
        <f t="shared" si="0"/>
        <v>12</v>
      </c>
      <c r="F5" s="195">
        <f t="shared" si="1"/>
        <v>11.52</v>
      </c>
      <c r="G5" s="195">
        <f t="shared" si="2"/>
        <v>6.6000000000000005</v>
      </c>
      <c r="H5" s="195">
        <f t="shared" si="3"/>
        <v>9.6000000000000014</v>
      </c>
      <c r="I5" s="195">
        <f t="shared" si="4"/>
        <v>6</v>
      </c>
    </row>
    <row r="6" spans="1:9" ht="24">
      <c r="A6" s="192">
        <v>3</v>
      </c>
      <c r="B6" s="192" t="s">
        <v>204</v>
      </c>
      <c r="C6" s="193">
        <v>0</v>
      </c>
      <c r="D6" s="193">
        <v>26</v>
      </c>
      <c r="E6" s="194">
        <f t="shared" si="0"/>
        <v>26</v>
      </c>
      <c r="F6" s="195">
        <f t="shared" si="1"/>
        <v>24.96</v>
      </c>
      <c r="G6" s="195">
        <f t="shared" si="2"/>
        <v>14.3</v>
      </c>
      <c r="H6" s="195">
        <f t="shared" si="3"/>
        <v>20.8</v>
      </c>
      <c r="I6" s="195">
        <f t="shared" si="4"/>
        <v>13</v>
      </c>
    </row>
    <row r="7" spans="1:9" ht="24">
      <c r="A7" s="192">
        <v>4</v>
      </c>
      <c r="B7" s="192" t="s">
        <v>205</v>
      </c>
      <c r="C7" s="193">
        <v>1</v>
      </c>
      <c r="D7" s="193">
        <v>30</v>
      </c>
      <c r="E7" s="194">
        <f t="shared" si="0"/>
        <v>31</v>
      </c>
      <c r="F7" s="195">
        <f t="shared" si="1"/>
        <v>29.759999999999998</v>
      </c>
      <c r="G7" s="195">
        <f t="shared" si="2"/>
        <v>17.05</v>
      </c>
      <c r="H7" s="195">
        <f t="shared" si="3"/>
        <v>24.8</v>
      </c>
      <c r="I7" s="195">
        <f t="shared" si="4"/>
        <v>15.5</v>
      </c>
    </row>
    <row r="8" spans="1:9" ht="24">
      <c r="A8" s="192">
        <v>5</v>
      </c>
      <c r="B8" s="192" t="s">
        <v>206</v>
      </c>
      <c r="C8" s="193">
        <v>0</v>
      </c>
      <c r="D8" s="193">
        <v>9</v>
      </c>
      <c r="E8" s="194">
        <f t="shared" si="0"/>
        <v>9</v>
      </c>
      <c r="F8" s="195">
        <f t="shared" si="1"/>
        <v>8.64</v>
      </c>
      <c r="G8" s="195">
        <f t="shared" si="2"/>
        <v>4.95</v>
      </c>
      <c r="H8" s="195">
        <f t="shared" si="3"/>
        <v>7.2</v>
      </c>
      <c r="I8" s="195">
        <f t="shared" si="4"/>
        <v>4.5</v>
      </c>
    </row>
    <row r="9" spans="1:9" ht="24">
      <c r="A9" s="192">
        <v>6</v>
      </c>
      <c r="B9" s="192" t="s">
        <v>207</v>
      </c>
      <c r="C9" s="193">
        <v>0</v>
      </c>
      <c r="D9" s="193">
        <v>16</v>
      </c>
      <c r="E9" s="194">
        <f t="shared" si="0"/>
        <v>16</v>
      </c>
      <c r="F9" s="195">
        <f t="shared" si="1"/>
        <v>15.36</v>
      </c>
      <c r="G9" s="195">
        <f t="shared" si="2"/>
        <v>8.8000000000000007</v>
      </c>
      <c r="H9" s="195">
        <f t="shared" si="3"/>
        <v>12.8</v>
      </c>
      <c r="I9" s="195">
        <f t="shared" si="4"/>
        <v>8</v>
      </c>
    </row>
    <row r="10" spans="1:9" ht="24">
      <c r="A10" s="192">
        <v>7</v>
      </c>
      <c r="B10" s="192" t="s">
        <v>208</v>
      </c>
      <c r="C10" s="193">
        <v>0</v>
      </c>
      <c r="D10" s="193">
        <v>16</v>
      </c>
      <c r="E10" s="194">
        <f t="shared" si="0"/>
        <v>16</v>
      </c>
      <c r="F10" s="195">
        <f t="shared" si="1"/>
        <v>15.36</v>
      </c>
      <c r="G10" s="195">
        <f t="shared" si="2"/>
        <v>8.8000000000000007</v>
      </c>
      <c r="H10" s="195">
        <f t="shared" si="3"/>
        <v>12.8</v>
      </c>
      <c r="I10" s="195">
        <f t="shared" si="4"/>
        <v>8</v>
      </c>
    </row>
    <row r="11" spans="1:9" ht="24">
      <c r="A11" s="192">
        <v>8</v>
      </c>
      <c r="B11" s="192" t="s">
        <v>209</v>
      </c>
      <c r="C11" s="193">
        <v>0</v>
      </c>
      <c r="D11" s="193">
        <v>5</v>
      </c>
      <c r="E11" s="194">
        <f t="shared" si="0"/>
        <v>5</v>
      </c>
      <c r="F11" s="195">
        <f t="shared" si="1"/>
        <v>4.8</v>
      </c>
      <c r="G11" s="195">
        <f t="shared" si="2"/>
        <v>2.75</v>
      </c>
      <c r="H11" s="195">
        <f t="shared" si="3"/>
        <v>4</v>
      </c>
      <c r="I11" s="195">
        <f t="shared" si="4"/>
        <v>2.5</v>
      </c>
    </row>
    <row r="12" spans="1:9" ht="24">
      <c r="A12" s="192">
        <v>9</v>
      </c>
      <c r="B12" s="192" t="s">
        <v>210</v>
      </c>
      <c r="C12" s="193">
        <v>0</v>
      </c>
      <c r="D12" s="193">
        <v>27</v>
      </c>
      <c r="E12" s="194">
        <f t="shared" si="0"/>
        <v>27</v>
      </c>
      <c r="F12" s="195">
        <f t="shared" si="1"/>
        <v>25.919999999999998</v>
      </c>
      <c r="G12" s="195">
        <f t="shared" si="2"/>
        <v>14.850000000000001</v>
      </c>
      <c r="H12" s="195">
        <f t="shared" si="3"/>
        <v>21.6</v>
      </c>
      <c r="I12" s="195">
        <f t="shared" si="4"/>
        <v>13.5</v>
      </c>
    </row>
    <row r="13" spans="1:9" ht="24">
      <c r="A13" s="192">
        <v>10</v>
      </c>
      <c r="B13" s="192" t="s">
        <v>211</v>
      </c>
      <c r="C13" s="193">
        <v>0</v>
      </c>
      <c r="D13" s="193">
        <v>17</v>
      </c>
      <c r="E13" s="194">
        <f t="shared" si="0"/>
        <v>17</v>
      </c>
      <c r="F13" s="195">
        <f t="shared" si="1"/>
        <v>16.32</v>
      </c>
      <c r="G13" s="195">
        <f t="shared" si="2"/>
        <v>9.3500000000000014</v>
      </c>
      <c r="H13" s="195">
        <f t="shared" si="3"/>
        <v>13.600000000000001</v>
      </c>
      <c r="I13" s="195">
        <f t="shared" si="4"/>
        <v>8.5</v>
      </c>
    </row>
    <row r="14" spans="1:9" ht="24">
      <c r="A14" s="192">
        <v>11</v>
      </c>
      <c r="B14" s="192" t="s">
        <v>212</v>
      </c>
      <c r="C14" s="193">
        <v>0</v>
      </c>
      <c r="D14" s="193">
        <v>20</v>
      </c>
      <c r="E14" s="194">
        <f t="shared" si="0"/>
        <v>20</v>
      </c>
      <c r="F14" s="195">
        <f t="shared" si="1"/>
        <v>19.2</v>
      </c>
      <c r="G14" s="195">
        <f t="shared" si="2"/>
        <v>11</v>
      </c>
      <c r="H14" s="195">
        <f t="shared" si="3"/>
        <v>16</v>
      </c>
      <c r="I14" s="195">
        <f t="shared" si="4"/>
        <v>10</v>
      </c>
    </row>
    <row r="15" spans="1:9" ht="24">
      <c r="A15" s="192">
        <v>12</v>
      </c>
      <c r="B15" s="192" t="s">
        <v>213</v>
      </c>
      <c r="C15" s="193">
        <v>1</v>
      </c>
      <c r="D15" s="193">
        <v>6</v>
      </c>
      <c r="E15" s="194">
        <f t="shared" si="0"/>
        <v>7</v>
      </c>
      <c r="F15" s="195">
        <f t="shared" si="1"/>
        <v>6.72</v>
      </c>
      <c r="G15" s="195">
        <f t="shared" si="2"/>
        <v>3.8500000000000005</v>
      </c>
      <c r="H15" s="195">
        <f t="shared" si="3"/>
        <v>5.6000000000000005</v>
      </c>
      <c r="I15" s="195">
        <f t="shared" si="4"/>
        <v>3.5</v>
      </c>
    </row>
    <row r="16" spans="1:9" ht="24">
      <c r="A16" s="192">
        <v>13</v>
      </c>
      <c r="B16" s="192" t="s">
        <v>214</v>
      </c>
      <c r="C16" s="193">
        <v>1</v>
      </c>
      <c r="D16" s="193">
        <v>12</v>
      </c>
      <c r="E16" s="194">
        <f t="shared" si="0"/>
        <v>13</v>
      </c>
      <c r="F16" s="195">
        <f t="shared" si="1"/>
        <v>12.48</v>
      </c>
      <c r="G16" s="195">
        <f t="shared" si="2"/>
        <v>7.15</v>
      </c>
      <c r="H16" s="195">
        <f t="shared" si="3"/>
        <v>10.4</v>
      </c>
      <c r="I16" s="195">
        <f t="shared" si="4"/>
        <v>6.5</v>
      </c>
    </row>
    <row r="17" spans="1:9" ht="24">
      <c r="A17" s="192">
        <v>14</v>
      </c>
      <c r="B17" s="192" t="s">
        <v>215</v>
      </c>
      <c r="C17" s="193">
        <v>0</v>
      </c>
      <c r="D17" s="193">
        <v>7</v>
      </c>
      <c r="E17" s="194">
        <f t="shared" si="0"/>
        <v>7</v>
      </c>
      <c r="F17" s="195">
        <f t="shared" si="1"/>
        <v>6.72</v>
      </c>
      <c r="G17" s="195">
        <f t="shared" si="2"/>
        <v>3.8500000000000005</v>
      </c>
      <c r="H17" s="195">
        <f t="shared" si="3"/>
        <v>5.6000000000000005</v>
      </c>
      <c r="I17" s="195">
        <f t="shared" si="4"/>
        <v>3.5</v>
      </c>
    </row>
    <row r="18" spans="1:9" ht="48">
      <c r="A18" s="192">
        <v>15</v>
      </c>
      <c r="B18" s="192" t="s">
        <v>216</v>
      </c>
      <c r="C18" s="196">
        <v>0</v>
      </c>
      <c r="D18" s="196">
        <v>7</v>
      </c>
      <c r="E18" s="197">
        <f t="shared" si="0"/>
        <v>7</v>
      </c>
      <c r="F18" s="195">
        <f t="shared" si="1"/>
        <v>6.72</v>
      </c>
      <c r="G18" s="195">
        <f t="shared" si="2"/>
        <v>3.8500000000000005</v>
      </c>
      <c r="H18" s="195">
        <f t="shared" si="3"/>
        <v>5.6000000000000005</v>
      </c>
      <c r="I18" s="195">
        <f t="shared" si="4"/>
        <v>3.5</v>
      </c>
    </row>
    <row r="19" spans="1:9" ht="24">
      <c r="A19" s="192">
        <v>16</v>
      </c>
      <c r="B19" s="192" t="s">
        <v>217</v>
      </c>
      <c r="C19" s="193">
        <v>0</v>
      </c>
      <c r="D19" s="193">
        <v>2</v>
      </c>
      <c r="E19" s="194">
        <f t="shared" si="0"/>
        <v>2</v>
      </c>
      <c r="F19" s="195">
        <f t="shared" si="1"/>
        <v>1.92</v>
      </c>
      <c r="G19" s="195">
        <f t="shared" si="2"/>
        <v>1.1000000000000001</v>
      </c>
      <c r="H19" s="195">
        <f t="shared" si="3"/>
        <v>1.6</v>
      </c>
      <c r="I19" s="195">
        <f t="shared" si="4"/>
        <v>1</v>
      </c>
    </row>
    <row r="20" spans="1:9" ht="24">
      <c r="A20" s="192">
        <v>17</v>
      </c>
      <c r="B20" s="192" t="s">
        <v>218</v>
      </c>
      <c r="C20" s="193">
        <v>0</v>
      </c>
      <c r="D20" s="193">
        <v>5</v>
      </c>
      <c r="E20" s="194">
        <f t="shared" si="0"/>
        <v>5</v>
      </c>
      <c r="F20" s="195">
        <f t="shared" si="1"/>
        <v>4.8</v>
      </c>
      <c r="G20" s="195">
        <f t="shared" si="2"/>
        <v>2.75</v>
      </c>
      <c r="H20" s="195">
        <f t="shared" si="3"/>
        <v>4</v>
      </c>
      <c r="I20" s="195">
        <f t="shared" si="4"/>
        <v>2.5</v>
      </c>
    </row>
    <row r="21" spans="1:9" ht="48">
      <c r="A21" s="192">
        <v>18</v>
      </c>
      <c r="B21" s="192" t="s">
        <v>219</v>
      </c>
      <c r="C21" s="196">
        <v>0</v>
      </c>
      <c r="D21" s="196">
        <v>19</v>
      </c>
      <c r="E21" s="197">
        <f t="shared" si="0"/>
        <v>19</v>
      </c>
      <c r="F21" s="195">
        <f t="shared" si="1"/>
        <v>18.239999999999998</v>
      </c>
      <c r="G21" s="195">
        <f t="shared" si="2"/>
        <v>10.450000000000001</v>
      </c>
      <c r="H21" s="195">
        <f t="shared" si="3"/>
        <v>15.200000000000001</v>
      </c>
      <c r="I21" s="195">
        <f t="shared" si="4"/>
        <v>9.5</v>
      </c>
    </row>
    <row r="22" spans="1:9" ht="24">
      <c r="A22" s="198">
        <v>19</v>
      </c>
      <c r="B22" s="198" t="s">
        <v>220</v>
      </c>
      <c r="C22" s="199">
        <v>1</v>
      </c>
      <c r="D22" s="199">
        <v>6</v>
      </c>
      <c r="E22" s="200">
        <f t="shared" si="0"/>
        <v>7</v>
      </c>
      <c r="F22" s="201">
        <f t="shared" si="1"/>
        <v>6.72</v>
      </c>
      <c r="G22" s="201">
        <f t="shared" si="2"/>
        <v>3.8500000000000005</v>
      </c>
      <c r="H22" s="201">
        <f t="shared" si="3"/>
        <v>5.6000000000000005</v>
      </c>
      <c r="I22" s="201">
        <f t="shared" si="4"/>
        <v>3.5</v>
      </c>
    </row>
    <row r="23" spans="1:9" ht="24">
      <c r="A23" s="192">
        <v>20</v>
      </c>
      <c r="B23" s="192" t="s">
        <v>221</v>
      </c>
      <c r="C23" s="193">
        <v>0</v>
      </c>
      <c r="D23" s="193">
        <v>4</v>
      </c>
      <c r="E23" s="194">
        <f t="shared" si="0"/>
        <v>4</v>
      </c>
      <c r="F23" s="195">
        <f t="shared" si="1"/>
        <v>3.84</v>
      </c>
      <c r="G23" s="195">
        <f t="shared" si="2"/>
        <v>2.2000000000000002</v>
      </c>
      <c r="H23" s="195">
        <f t="shared" si="3"/>
        <v>3.2</v>
      </c>
      <c r="I23" s="195">
        <f t="shared" si="4"/>
        <v>2</v>
      </c>
    </row>
    <row r="24" spans="1:9" ht="24">
      <c r="A24" s="192">
        <v>21</v>
      </c>
      <c r="B24" s="192" t="s">
        <v>222</v>
      </c>
      <c r="C24" s="193">
        <v>0</v>
      </c>
      <c r="D24" s="193">
        <v>1</v>
      </c>
      <c r="E24" s="194">
        <v>1</v>
      </c>
      <c r="F24" s="195">
        <f t="shared" si="1"/>
        <v>0.96</v>
      </c>
      <c r="G24" s="195">
        <f t="shared" si="2"/>
        <v>0.55000000000000004</v>
      </c>
      <c r="H24" s="195">
        <f t="shared" si="3"/>
        <v>0.8</v>
      </c>
      <c r="I24" s="195">
        <f t="shared" si="4"/>
        <v>0.5</v>
      </c>
    </row>
    <row r="25" spans="1:9" ht="24.75" thickBot="1">
      <c r="A25" s="192">
        <v>22</v>
      </c>
      <c r="B25" s="192" t="s">
        <v>223</v>
      </c>
      <c r="C25" s="193">
        <v>0</v>
      </c>
      <c r="D25" s="193">
        <v>2</v>
      </c>
      <c r="E25" s="194">
        <v>2</v>
      </c>
      <c r="F25" s="195">
        <f t="shared" si="1"/>
        <v>1.92</v>
      </c>
      <c r="G25" s="195">
        <f t="shared" si="2"/>
        <v>1.1000000000000001</v>
      </c>
      <c r="H25" s="195">
        <f t="shared" si="3"/>
        <v>1.6</v>
      </c>
      <c r="I25" s="195">
        <f t="shared" si="4"/>
        <v>1</v>
      </c>
    </row>
    <row r="26" spans="1:9" ht="24.75" thickBot="1">
      <c r="A26" s="202" t="s">
        <v>224</v>
      </c>
      <c r="B26" s="202"/>
      <c r="C26" s="203">
        <f>SUM(C4:C25)</f>
        <v>6</v>
      </c>
      <c r="D26" s="203">
        <f>SUM(D4:D25)</f>
        <v>275</v>
      </c>
      <c r="E26" s="203">
        <f>SUM(E4:E25)</f>
        <v>281</v>
      </c>
      <c r="F26" s="204">
        <f t="shared" si="1"/>
        <v>269.76</v>
      </c>
      <c r="G26" s="204">
        <f t="shared" si="2"/>
        <v>154.55000000000001</v>
      </c>
      <c r="H26" s="204">
        <f t="shared" si="3"/>
        <v>224.8</v>
      </c>
      <c r="I26" s="204">
        <f t="shared" si="4"/>
        <v>140.5</v>
      </c>
    </row>
    <row r="27" spans="1:9" ht="24">
      <c r="A27" s="205" t="s">
        <v>225</v>
      </c>
      <c r="B27" s="205" t="s">
        <v>226</v>
      </c>
      <c r="C27" s="206"/>
      <c r="D27" s="206"/>
      <c r="E27" s="207"/>
      <c r="F27" s="208"/>
      <c r="G27" s="208"/>
      <c r="H27" s="208"/>
      <c r="I27" s="208"/>
    </row>
    <row r="28" spans="1:9" ht="24">
      <c r="A28" s="205"/>
      <c r="B28" s="205"/>
      <c r="C28" s="206"/>
      <c r="D28" s="206"/>
      <c r="E28" s="207"/>
      <c r="F28" s="208"/>
      <c r="G28" s="208"/>
      <c r="H28" s="208"/>
      <c r="I28" s="208"/>
    </row>
    <row r="29" spans="1:9" ht="24">
      <c r="A29" s="205"/>
      <c r="B29" s="205"/>
      <c r="C29" s="206"/>
      <c r="D29" s="206"/>
      <c r="E29" s="207"/>
      <c r="F29" s="208"/>
      <c r="G29" s="208"/>
      <c r="H29" s="208"/>
      <c r="I29" s="208"/>
    </row>
    <row r="30" spans="1:9" ht="24">
      <c r="A30" s="205"/>
      <c r="B30" s="205"/>
      <c r="C30" s="206"/>
      <c r="D30" s="206"/>
      <c r="E30" s="207"/>
      <c r="F30" s="208"/>
      <c r="G30" s="208"/>
      <c r="H30" s="208"/>
      <c r="I30" s="208"/>
    </row>
  </sheetData>
  <mergeCells count="5">
    <mergeCell ref="A1:I1"/>
    <mergeCell ref="A2:B3"/>
    <mergeCell ref="C2:D2"/>
    <mergeCell ref="E2:E3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EE07-0D87-425C-B55D-96313EB0052D}">
  <sheetPr>
    <pageSetUpPr fitToPage="1"/>
  </sheetPr>
  <dimension ref="A1:F26"/>
  <sheetViews>
    <sheetView tabSelected="1" topLeftCell="A13" zoomScale="150" zoomScaleNormal="150" workbookViewId="0">
      <selection activeCell="F6" sqref="F6"/>
    </sheetView>
  </sheetViews>
  <sheetFormatPr defaultRowHeight="20.25" customHeight="1"/>
  <cols>
    <col min="1" max="1" width="6.7109375" style="210" customWidth="1"/>
    <col min="2" max="2" width="32" style="210" customWidth="1"/>
    <col min="3" max="3" width="8.85546875" style="210" customWidth="1"/>
    <col min="4" max="4" width="9.85546875" style="210" hidden="1" customWidth="1"/>
    <col min="5" max="5" width="8.7109375" style="210" customWidth="1"/>
    <col min="6" max="6" width="19" style="210" customWidth="1"/>
    <col min="7" max="16384" width="9.140625" style="210"/>
  </cols>
  <sheetData>
    <row r="1" spans="1:6" ht="43.5" customHeight="1">
      <c r="A1" s="209" t="s">
        <v>227</v>
      </c>
      <c r="B1" s="209"/>
      <c r="C1" s="209"/>
      <c r="D1" s="209"/>
      <c r="E1" s="209"/>
      <c r="F1" s="209"/>
    </row>
    <row r="2" spans="1:6" ht="20.25" customHeight="1">
      <c r="A2" s="211" t="s">
        <v>228</v>
      </c>
      <c r="B2" s="212" t="s">
        <v>229</v>
      </c>
      <c r="C2" s="213" t="s">
        <v>230</v>
      </c>
      <c r="D2" s="214"/>
      <c r="E2" s="215"/>
      <c r="F2" s="212" t="s">
        <v>46</v>
      </c>
    </row>
    <row r="3" spans="1:6" ht="44.25" thickBot="1">
      <c r="A3" s="216"/>
      <c r="B3" s="217"/>
      <c r="C3" s="218" t="s">
        <v>231</v>
      </c>
      <c r="D3" s="218" t="s">
        <v>232</v>
      </c>
      <c r="E3" s="218" t="s">
        <v>233</v>
      </c>
      <c r="F3" s="217"/>
    </row>
    <row r="4" spans="1:6" ht="20.25" customHeight="1" thickBot="1">
      <c r="A4" s="219" t="s">
        <v>224</v>
      </c>
      <c r="B4" s="220"/>
      <c r="C4" s="221">
        <f>SUM(C5:C25)</f>
        <v>88</v>
      </c>
      <c r="D4" s="221">
        <v>16</v>
      </c>
      <c r="E4" s="221">
        <f>SUM(E5:E25)</f>
        <v>13</v>
      </c>
      <c r="F4" s="222"/>
    </row>
    <row r="5" spans="1:6" ht="20.25" customHeight="1">
      <c r="A5" s="223">
        <v>1</v>
      </c>
      <c r="B5" s="224" t="s">
        <v>210</v>
      </c>
      <c r="C5" s="223">
        <v>14</v>
      </c>
      <c r="D5" s="223"/>
      <c r="E5" s="223">
        <v>1</v>
      </c>
      <c r="F5" s="224"/>
    </row>
    <row r="6" spans="1:6" ht="20.25" customHeight="1">
      <c r="A6" s="225">
        <v>2</v>
      </c>
      <c r="B6" s="226" t="s">
        <v>205</v>
      </c>
      <c r="C6" s="225">
        <v>12</v>
      </c>
      <c r="D6" s="225"/>
      <c r="E6" s="225">
        <v>2</v>
      </c>
      <c r="F6" s="226"/>
    </row>
    <row r="7" spans="1:6" ht="20.25" customHeight="1">
      <c r="A7" s="225">
        <v>3</v>
      </c>
      <c r="B7" s="226" t="s">
        <v>204</v>
      </c>
      <c r="C7" s="225">
        <v>8</v>
      </c>
      <c r="D7" s="225"/>
      <c r="E7" s="225"/>
      <c r="F7" s="226"/>
    </row>
    <row r="8" spans="1:6" ht="20.25" customHeight="1">
      <c r="A8" s="225">
        <v>4</v>
      </c>
      <c r="B8" s="226" t="s">
        <v>211</v>
      </c>
      <c r="C8" s="225">
        <v>7</v>
      </c>
      <c r="D8" s="225"/>
      <c r="E8" s="225">
        <v>1</v>
      </c>
      <c r="F8" s="226" t="s">
        <v>234</v>
      </c>
    </row>
    <row r="9" spans="1:6" ht="20.25" customHeight="1">
      <c r="A9" s="225">
        <v>5</v>
      </c>
      <c r="B9" s="226" t="s">
        <v>206</v>
      </c>
      <c r="C9" s="225">
        <v>7</v>
      </c>
      <c r="D9" s="225"/>
      <c r="E9" s="225"/>
      <c r="F9" s="226"/>
    </row>
    <row r="10" spans="1:6" ht="21.75">
      <c r="A10" s="225">
        <v>6</v>
      </c>
      <c r="B10" s="226" t="s">
        <v>207</v>
      </c>
      <c r="C10" s="225">
        <v>6</v>
      </c>
      <c r="D10" s="225"/>
      <c r="E10" s="225">
        <v>3</v>
      </c>
      <c r="F10" s="226"/>
    </row>
    <row r="11" spans="1:6" ht="20.25" customHeight="1">
      <c r="A11" s="225">
        <v>7</v>
      </c>
      <c r="B11" s="226" t="s">
        <v>216</v>
      </c>
      <c r="C11" s="225">
        <v>6</v>
      </c>
      <c r="D11" s="225"/>
      <c r="E11" s="225"/>
      <c r="F11" s="226"/>
    </row>
    <row r="12" spans="1:6" ht="20.25" customHeight="1">
      <c r="A12" s="225">
        <v>8</v>
      </c>
      <c r="B12" s="226" t="s">
        <v>203</v>
      </c>
      <c r="C12" s="225">
        <v>5</v>
      </c>
      <c r="D12" s="225"/>
      <c r="E12" s="225"/>
      <c r="F12" s="226"/>
    </row>
    <row r="13" spans="1:6" ht="20.25" customHeight="1">
      <c r="A13" s="225">
        <v>9</v>
      </c>
      <c r="B13" s="226" t="s">
        <v>214</v>
      </c>
      <c r="C13" s="225">
        <v>5</v>
      </c>
      <c r="D13" s="225"/>
      <c r="E13" s="225"/>
      <c r="F13" s="226"/>
    </row>
    <row r="14" spans="1:6" ht="20.25" customHeight="1">
      <c r="A14" s="225">
        <v>10</v>
      </c>
      <c r="B14" s="226" t="s">
        <v>202</v>
      </c>
      <c r="C14" s="225">
        <v>4</v>
      </c>
      <c r="D14" s="225"/>
      <c r="E14" s="225">
        <v>2</v>
      </c>
      <c r="F14" s="226" t="s">
        <v>235</v>
      </c>
    </row>
    <row r="15" spans="1:6" ht="21.75">
      <c r="A15" s="225">
        <v>11</v>
      </c>
      <c r="B15" s="226" t="s">
        <v>212</v>
      </c>
      <c r="C15" s="225">
        <v>3</v>
      </c>
      <c r="D15" s="225"/>
      <c r="E15" s="225">
        <v>1</v>
      </c>
      <c r="F15" s="226"/>
    </row>
    <row r="16" spans="1:6" ht="20.25" customHeight="1">
      <c r="A16" s="225">
        <v>12</v>
      </c>
      <c r="B16" s="226" t="s">
        <v>218</v>
      </c>
      <c r="C16" s="225">
        <v>2</v>
      </c>
      <c r="D16" s="225"/>
      <c r="E16" s="225">
        <v>1</v>
      </c>
      <c r="F16" s="226"/>
    </row>
    <row r="17" spans="1:6" ht="20.25" customHeight="1">
      <c r="A17" s="225">
        <v>13</v>
      </c>
      <c r="B17" s="226" t="s">
        <v>213</v>
      </c>
      <c r="C17" s="225">
        <v>2</v>
      </c>
      <c r="D17" s="225"/>
      <c r="E17" s="225"/>
      <c r="F17" s="226"/>
    </row>
    <row r="18" spans="1:6" ht="20.25" customHeight="1">
      <c r="A18" s="225">
        <v>14</v>
      </c>
      <c r="B18" s="226" t="s">
        <v>209</v>
      </c>
      <c r="C18" s="225">
        <v>2</v>
      </c>
      <c r="D18" s="225"/>
      <c r="E18" s="225"/>
      <c r="F18" s="226"/>
    </row>
    <row r="19" spans="1:6" ht="20.25" customHeight="1">
      <c r="A19" s="225">
        <v>15</v>
      </c>
      <c r="B19" s="226" t="s">
        <v>219</v>
      </c>
      <c r="C19" s="225">
        <v>2</v>
      </c>
      <c r="D19" s="227"/>
      <c r="E19" s="225"/>
      <c r="F19" s="226"/>
    </row>
    <row r="20" spans="1:6" ht="20.25" customHeight="1">
      <c r="A20" s="225">
        <v>16</v>
      </c>
      <c r="B20" s="226" t="s">
        <v>221</v>
      </c>
      <c r="C20" s="225">
        <v>1</v>
      </c>
      <c r="D20" s="225"/>
      <c r="E20" s="225"/>
      <c r="F20" s="226"/>
    </row>
    <row r="21" spans="1:6" ht="20.25" customHeight="1">
      <c r="A21" s="225">
        <v>17</v>
      </c>
      <c r="B21" s="226" t="s">
        <v>222</v>
      </c>
      <c r="C21" s="225">
        <v>1</v>
      </c>
      <c r="D21" s="225"/>
      <c r="E21" s="225"/>
      <c r="F21" s="226"/>
    </row>
    <row r="22" spans="1:6" ht="21.75">
      <c r="A22" s="225">
        <v>18</v>
      </c>
      <c r="B22" s="226" t="s">
        <v>220</v>
      </c>
      <c r="C22" s="225">
        <v>1</v>
      </c>
      <c r="D22" s="227"/>
      <c r="E22" s="225"/>
      <c r="F22" s="226"/>
    </row>
    <row r="23" spans="1:6" ht="20.25" customHeight="1">
      <c r="A23" s="225">
        <v>19</v>
      </c>
      <c r="B23" s="226" t="s">
        <v>217</v>
      </c>
      <c r="C23" s="228">
        <v>0</v>
      </c>
      <c r="D23" s="229" t="s">
        <v>236</v>
      </c>
      <c r="E23" s="228"/>
      <c r="F23" s="226"/>
    </row>
    <row r="24" spans="1:6" ht="20.25" customHeight="1">
      <c r="A24" s="225">
        <v>20</v>
      </c>
      <c r="B24" s="226" t="s">
        <v>215</v>
      </c>
      <c r="C24" s="228">
        <v>0</v>
      </c>
      <c r="D24" s="229" t="s">
        <v>236</v>
      </c>
      <c r="E24" s="228">
        <v>1</v>
      </c>
      <c r="F24" s="226"/>
    </row>
    <row r="25" spans="1:6" ht="20.25" customHeight="1">
      <c r="A25" s="230">
        <v>21</v>
      </c>
      <c r="B25" s="231" t="s">
        <v>208</v>
      </c>
      <c r="C25" s="232">
        <v>0</v>
      </c>
      <c r="D25" s="233" t="s">
        <v>236</v>
      </c>
      <c r="E25" s="232">
        <v>1</v>
      </c>
      <c r="F25" s="231"/>
    </row>
    <row r="26" spans="1:6" ht="20.25" customHeight="1">
      <c r="A26" s="234" t="s">
        <v>237</v>
      </c>
    </row>
  </sheetData>
  <mergeCells count="6">
    <mergeCell ref="A1:F1"/>
    <mergeCell ref="A2:A3"/>
    <mergeCell ref="B2:B3"/>
    <mergeCell ref="C2:E2"/>
    <mergeCell ref="F2:F3"/>
    <mergeCell ref="A4:B4"/>
  </mergeCells>
  <pageMargins left="0.7" right="0.7" top="0.75" bottom="0.75" header="0.3" footer="0.3"/>
  <pageSetup paperSize="9" fitToHeight="0" orientation="portrait" r:id="rId1"/>
  <headerFooter>
    <oddHeader xml:space="preserve">&amp;R&amp;"TH SarabunPSK,Bold"&amp;16เอกสารแนบ 3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9BE76-AEF7-4D53-A3AC-74774E546CE0}">
  <sheetPr>
    <pageSetUpPr fitToPage="1"/>
  </sheetPr>
  <dimension ref="A1:C192"/>
  <sheetViews>
    <sheetView topLeftCell="A74" zoomScale="150" zoomScaleNormal="150" zoomScaleSheetLayoutView="100" zoomScalePageLayoutView="80" workbookViewId="0">
      <selection activeCell="A58" sqref="A58:XFD58"/>
    </sheetView>
  </sheetViews>
  <sheetFormatPr defaultColWidth="9.140625" defaultRowHeight="21.75"/>
  <cols>
    <col min="1" max="1" width="38.85546875" style="62" customWidth="1"/>
    <col min="2" max="2" width="9.140625" style="62" customWidth="1"/>
    <col min="3" max="3" width="84.7109375" style="113" customWidth="1"/>
    <col min="4" max="16384" width="9.140625" style="62"/>
  </cols>
  <sheetData>
    <row r="1" spans="1:3" ht="24">
      <c r="A1" s="177" t="s">
        <v>116</v>
      </c>
      <c r="B1" s="177"/>
      <c r="C1" s="177"/>
    </row>
    <row r="2" spans="1:3" ht="9.9499999999999993" customHeight="1">
      <c r="A2" s="76"/>
      <c r="B2" s="76"/>
      <c r="C2" s="76"/>
    </row>
    <row r="3" spans="1:3">
      <c r="A3" s="163" t="s">
        <v>0</v>
      </c>
      <c r="B3" s="77" t="s">
        <v>62</v>
      </c>
      <c r="C3" s="178" t="s">
        <v>63</v>
      </c>
    </row>
    <row r="4" spans="1:3">
      <c r="A4" s="164"/>
      <c r="B4" s="78" t="s">
        <v>1</v>
      </c>
      <c r="C4" s="179"/>
    </row>
    <row r="5" spans="1:3">
      <c r="A5" s="180" t="s">
        <v>64</v>
      </c>
      <c r="B5" s="181"/>
      <c r="C5" s="182"/>
    </row>
    <row r="6" spans="1:3" hidden="1">
      <c r="A6" s="32" t="s">
        <v>167</v>
      </c>
      <c r="B6" s="130"/>
      <c r="C6" s="131"/>
    </row>
    <row r="7" spans="1:3" hidden="1">
      <c r="A7" s="32" t="s">
        <v>168</v>
      </c>
      <c r="B7" s="130"/>
      <c r="C7" s="132"/>
    </row>
    <row r="8" spans="1:3" hidden="1">
      <c r="A8" s="86" t="s">
        <v>169</v>
      </c>
      <c r="B8" s="84"/>
      <c r="C8" s="85"/>
    </row>
    <row r="9" spans="1:3" hidden="1">
      <c r="A9" s="86" t="s">
        <v>170</v>
      </c>
      <c r="B9" s="84"/>
      <c r="C9" s="88"/>
    </row>
    <row r="10" spans="1:3" hidden="1">
      <c r="A10" s="86"/>
      <c r="B10" s="84"/>
      <c r="C10" s="89"/>
    </row>
    <row r="11" spans="1:3" hidden="1">
      <c r="A11" s="86"/>
      <c r="B11" s="84"/>
      <c r="C11" s="89"/>
    </row>
    <row r="12" spans="1:3" hidden="1">
      <c r="A12" s="90"/>
      <c r="B12" s="78"/>
      <c r="C12" s="91"/>
    </row>
    <row r="13" spans="1:3" hidden="1">
      <c r="A13" s="92"/>
      <c r="B13" s="77"/>
      <c r="C13" s="93"/>
    </row>
    <row r="14" spans="1:3" hidden="1">
      <c r="A14" s="86"/>
      <c r="B14" s="84"/>
      <c r="C14" s="89"/>
    </row>
    <row r="15" spans="1:3" hidden="1">
      <c r="A15" s="90"/>
      <c r="B15" s="78"/>
      <c r="C15" s="91"/>
    </row>
    <row r="16" spans="1:3" hidden="1">
      <c r="A16" s="92"/>
      <c r="B16" s="77"/>
      <c r="C16" s="93"/>
    </row>
    <row r="17" spans="1:3">
      <c r="A17" s="28" t="s">
        <v>21</v>
      </c>
      <c r="B17" s="79"/>
      <c r="C17" s="80"/>
    </row>
    <row r="18" spans="1:3">
      <c r="A18" s="28" t="s">
        <v>22</v>
      </c>
      <c r="B18" s="81"/>
      <c r="C18" s="82"/>
    </row>
    <row r="19" spans="1:3">
      <c r="A19" s="3" t="s">
        <v>23</v>
      </c>
      <c r="B19" s="77" t="s">
        <v>13</v>
      </c>
      <c r="C19" s="83" t="s">
        <v>65</v>
      </c>
    </row>
    <row r="20" spans="1:3">
      <c r="A20" s="2" t="s">
        <v>24</v>
      </c>
      <c r="B20" s="115" t="str">
        <f>'ตชว 67'!D24</f>
        <v>96-99</v>
      </c>
      <c r="C20" s="85" t="s">
        <v>66</v>
      </c>
    </row>
    <row r="21" spans="1:3">
      <c r="A21" s="2" t="s">
        <v>131</v>
      </c>
      <c r="B21" s="84"/>
      <c r="C21" s="85" t="s">
        <v>67</v>
      </c>
    </row>
    <row r="22" spans="1:3">
      <c r="A22" s="86"/>
      <c r="B22" s="84"/>
      <c r="C22" s="87" t="s">
        <v>68</v>
      </c>
    </row>
    <row r="23" spans="1:3">
      <c r="A23" s="86"/>
      <c r="B23" s="84"/>
      <c r="C23" s="58" t="s">
        <v>69</v>
      </c>
    </row>
    <row r="24" spans="1:3">
      <c r="A24" s="86"/>
      <c r="B24" s="84"/>
      <c r="C24" s="85" t="s">
        <v>70</v>
      </c>
    </row>
    <row r="25" spans="1:3">
      <c r="A25" s="86"/>
      <c r="B25" s="84"/>
      <c r="C25" s="85" t="s">
        <v>71</v>
      </c>
    </row>
    <row r="26" spans="1:3">
      <c r="A26" s="86"/>
      <c r="B26" s="84"/>
      <c r="C26" s="88" t="s">
        <v>72</v>
      </c>
    </row>
    <row r="27" spans="1:3">
      <c r="A27" s="86"/>
      <c r="B27" s="84"/>
      <c r="C27" s="89" t="s">
        <v>140</v>
      </c>
    </row>
    <row r="28" spans="1:3">
      <c r="A28" s="86"/>
      <c r="B28" s="84"/>
      <c r="C28" s="89" t="s">
        <v>141</v>
      </c>
    </row>
    <row r="29" spans="1:3">
      <c r="A29" s="90"/>
      <c r="B29" s="78"/>
      <c r="C29" s="91"/>
    </row>
    <row r="30" spans="1:3">
      <c r="A30" s="92" t="s">
        <v>73</v>
      </c>
      <c r="B30" s="77" t="s">
        <v>13</v>
      </c>
      <c r="C30" s="93" t="s">
        <v>144</v>
      </c>
    </row>
    <row r="31" spans="1:3">
      <c r="A31" s="57" t="s">
        <v>74</v>
      </c>
      <c r="B31" s="115" t="str">
        <f>'ตชว 67'!D28</f>
        <v>55-64</v>
      </c>
      <c r="C31" s="93" t="s">
        <v>145</v>
      </c>
    </row>
    <row r="32" spans="1:3">
      <c r="A32" s="58" t="s">
        <v>133</v>
      </c>
      <c r="B32" s="84"/>
      <c r="C32" s="93" t="s">
        <v>146</v>
      </c>
    </row>
    <row r="33" spans="1:3">
      <c r="A33" s="129"/>
      <c r="B33" s="84"/>
      <c r="C33" s="93" t="s">
        <v>147</v>
      </c>
    </row>
    <row r="34" spans="1:3">
      <c r="A34" s="86"/>
      <c r="B34" s="84"/>
      <c r="C34" s="88" t="s">
        <v>72</v>
      </c>
    </row>
    <row r="35" spans="1:3">
      <c r="A35" s="86"/>
      <c r="B35" s="84"/>
      <c r="C35" s="89" t="s">
        <v>142</v>
      </c>
    </row>
    <row r="36" spans="1:3">
      <c r="A36" s="86"/>
      <c r="B36" s="84"/>
      <c r="C36" s="89" t="s">
        <v>141</v>
      </c>
    </row>
    <row r="37" spans="1:3">
      <c r="A37" s="111"/>
      <c r="B37" s="96"/>
      <c r="C37" s="97"/>
    </row>
    <row r="38" spans="1:3">
      <c r="A38" s="10" t="s">
        <v>93</v>
      </c>
      <c r="B38" s="77" t="s">
        <v>13</v>
      </c>
      <c r="C38" s="117" t="s">
        <v>143</v>
      </c>
    </row>
    <row r="39" spans="1:3">
      <c r="A39" s="10" t="s">
        <v>94</v>
      </c>
      <c r="B39" s="115" t="str">
        <f>'ตชว 67'!D32</f>
        <v>80-84</v>
      </c>
      <c r="C39" s="118" t="s">
        <v>95</v>
      </c>
    </row>
    <row r="40" spans="1:3">
      <c r="A40" s="10" t="s">
        <v>133</v>
      </c>
      <c r="B40" s="84"/>
      <c r="C40" s="118" t="s">
        <v>96</v>
      </c>
    </row>
    <row r="41" spans="1:3">
      <c r="A41" s="86"/>
      <c r="B41" s="84"/>
      <c r="C41" s="92" t="s">
        <v>97</v>
      </c>
    </row>
    <row r="42" spans="1:3">
      <c r="A42" s="86"/>
      <c r="B42" s="84"/>
      <c r="C42" s="92" t="s">
        <v>98</v>
      </c>
    </row>
    <row r="43" spans="1:3">
      <c r="A43" s="86"/>
      <c r="B43" s="84"/>
      <c r="C43" s="92" t="s">
        <v>99</v>
      </c>
    </row>
    <row r="44" spans="1:3">
      <c r="A44" s="86"/>
      <c r="B44" s="84"/>
      <c r="C44" s="88" t="s">
        <v>72</v>
      </c>
    </row>
    <row r="45" spans="1:3">
      <c r="A45" s="86"/>
      <c r="B45" s="84"/>
      <c r="C45" s="89" t="s">
        <v>148</v>
      </c>
    </row>
    <row r="46" spans="1:3">
      <c r="A46" s="86"/>
      <c r="B46" s="84"/>
      <c r="C46" s="89" t="s">
        <v>141</v>
      </c>
    </row>
    <row r="47" spans="1:3">
      <c r="A47" s="95"/>
      <c r="B47" s="96"/>
      <c r="C47" s="97"/>
    </row>
    <row r="48" spans="1:3">
      <c r="A48" s="98" t="s">
        <v>75</v>
      </c>
      <c r="B48" s="81"/>
      <c r="C48" s="82"/>
    </row>
    <row r="49" spans="1:3">
      <c r="A49" s="15" t="s">
        <v>138</v>
      </c>
      <c r="B49" s="84" t="s">
        <v>13</v>
      </c>
      <c r="C49" s="99" t="s">
        <v>76</v>
      </c>
    </row>
    <row r="50" spans="1:3">
      <c r="A50" s="2" t="s">
        <v>139</v>
      </c>
      <c r="B50" s="115" t="str">
        <f>'ตชว 67'!D37</f>
        <v>50-54</v>
      </c>
      <c r="C50" s="85" t="s">
        <v>77</v>
      </c>
    </row>
    <row r="51" spans="1:3">
      <c r="A51" s="2" t="s">
        <v>132</v>
      </c>
      <c r="B51" s="84"/>
      <c r="C51" s="85" t="s">
        <v>149</v>
      </c>
    </row>
    <row r="52" spans="1:3">
      <c r="A52" s="57"/>
      <c r="B52" s="84"/>
      <c r="C52" s="85" t="s">
        <v>78</v>
      </c>
    </row>
    <row r="53" spans="1:3">
      <c r="A53" s="57"/>
      <c r="B53" s="84"/>
      <c r="C53" s="85" t="s">
        <v>79</v>
      </c>
    </row>
    <row r="54" spans="1:3">
      <c r="A54" s="57"/>
      <c r="B54" s="84"/>
      <c r="C54" s="88" t="s">
        <v>72</v>
      </c>
    </row>
    <row r="55" spans="1:3">
      <c r="A55" s="57"/>
      <c r="B55" s="84"/>
      <c r="C55" s="89" t="s">
        <v>150</v>
      </c>
    </row>
    <row r="56" spans="1:3">
      <c r="A56" s="57"/>
      <c r="B56" s="84"/>
      <c r="C56" s="89" t="s">
        <v>141</v>
      </c>
    </row>
    <row r="57" spans="1:3">
      <c r="A57" s="57"/>
      <c r="B57" s="84"/>
      <c r="C57" s="89"/>
    </row>
    <row r="58" spans="1:3">
      <c r="A58" s="57"/>
      <c r="B58" s="84"/>
      <c r="C58" s="89"/>
    </row>
    <row r="59" spans="1:3">
      <c r="A59" s="57"/>
      <c r="B59" s="84"/>
      <c r="C59" s="89"/>
    </row>
    <row r="60" spans="1:3">
      <c r="A60" s="57"/>
      <c r="B60" s="84"/>
      <c r="C60" s="89"/>
    </row>
    <row r="61" spans="1:3">
      <c r="A61" s="59"/>
      <c r="B61" s="78"/>
      <c r="C61" s="125"/>
    </row>
    <row r="62" spans="1:3">
      <c r="A62" s="98" t="s">
        <v>26</v>
      </c>
      <c r="B62" s="81"/>
      <c r="C62" s="82"/>
    </row>
    <row r="63" spans="1:3">
      <c r="A63" s="15" t="s">
        <v>87</v>
      </c>
      <c r="B63" s="84" t="s">
        <v>92</v>
      </c>
      <c r="C63" s="114" t="s">
        <v>89</v>
      </c>
    </row>
    <row r="64" spans="1:3">
      <c r="A64" s="2" t="s">
        <v>88</v>
      </c>
      <c r="B64" s="115">
        <v>1</v>
      </c>
      <c r="C64" s="85" t="s">
        <v>90</v>
      </c>
    </row>
    <row r="65" spans="1:3">
      <c r="A65" s="2" t="s">
        <v>151</v>
      </c>
      <c r="B65" s="84"/>
      <c r="C65" s="85" t="s">
        <v>91</v>
      </c>
    </row>
    <row r="66" spans="1:3">
      <c r="A66" s="57"/>
      <c r="B66" s="84"/>
      <c r="C66" s="85"/>
    </row>
    <row r="67" spans="1:3">
      <c r="A67" s="15" t="s">
        <v>27</v>
      </c>
      <c r="B67" s="133" t="s">
        <v>19</v>
      </c>
      <c r="C67" s="99" t="s">
        <v>86</v>
      </c>
    </row>
    <row r="68" spans="1:3">
      <c r="A68" s="2" t="s">
        <v>28</v>
      </c>
      <c r="B68" s="116" t="str">
        <f>'ตชว 67'!D47</f>
        <v>4.10-4.59</v>
      </c>
      <c r="C68" s="85" t="s">
        <v>152</v>
      </c>
    </row>
    <row r="69" spans="1:3">
      <c r="A69" s="2" t="s">
        <v>132</v>
      </c>
      <c r="B69" s="84"/>
      <c r="C69" s="85"/>
    </row>
    <row r="70" spans="1:3">
      <c r="A70" s="126"/>
      <c r="B70" s="134"/>
      <c r="C70" s="135"/>
    </row>
    <row r="71" spans="1:3">
      <c r="A71" s="13" t="s">
        <v>135</v>
      </c>
      <c r="B71" s="109" t="s">
        <v>136</v>
      </c>
      <c r="C71" s="85" t="s">
        <v>156</v>
      </c>
    </row>
    <row r="72" spans="1:3">
      <c r="A72" s="2" t="s">
        <v>137</v>
      </c>
      <c r="B72" s="115" t="e">
        <f>'ตชว 67'!#REF!</f>
        <v>#REF!</v>
      </c>
      <c r="C72" s="85" t="s">
        <v>157</v>
      </c>
    </row>
    <row r="73" spans="1:3">
      <c r="A73" s="2"/>
      <c r="B73" s="84"/>
      <c r="C73" s="85" t="s">
        <v>158</v>
      </c>
    </row>
    <row r="74" spans="1:3">
      <c r="A74" s="2"/>
      <c r="B74" s="84"/>
      <c r="C74" s="85" t="s">
        <v>159</v>
      </c>
    </row>
    <row r="75" spans="1:3">
      <c r="A75" s="2"/>
      <c r="B75" s="84"/>
      <c r="C75" s="85" t="s">
        <v>161</v>
      </c>
    </row>
    <row r="76" spans="1:3">
      <c r="A76" s="2"/>
      <c r="B76" s="84"/>
      <c r="C76" s="85" t="s">
        <v>160</v>
      </c>
    </row>
    <row r="77" spans="1:3">
      <c r="A77" s="2"/>
      <c r="B77" s="84"/>
      <c r="C77" s="85" t="s">
        <v>162</v>
      </c>
    </row>
    <row r="78" spans="1:3">
      <c r="A78" s="2"/>
      <c r="B78" s="84"/>
      <c r="C78" s="85" t="s">
        <v>163</v>
      </c>
    </row>
    <row r="79" spans="1:3">
      <c r="A79" s="2"/>
      <c r="B79" s="84"/>
      <c r="C79" s="85" t="s">
        <v>164</v>
      </c>
    </row>
    <row r="80" spans="1:3">
      <c r="A80" s="2"/>
      <c r="B80" s="84"/>
      <c r="C80" s="85" t="s">
        <v>165</v>
      </c>
    </row>
    <row r="81" spans="1:3">
      <c r="A81" s="57"/>
      <c r="B81" s="84"/>
      <c r="C81" s="100"/>
    </row>
    <row r="82" spans="1:3">
      <c r="A82" s="101" t="s">
        <v>100</v>
      </c>
      <c r="B82" s="102"/>
      <c r="C82" s="103"/>
    </row>
    <row r="83" spans="1:3">
      <c r="A83" s="3" t="s">
        <v>35</v>
      </c>
      <c r="B83" s="84" t="s">
        <v>10</v>
      </c>
      <c r="C83" s="119" t="s">
        <v>101</v>
      </c>
    </row>
    <row r="84" spans="1:3">
      <c r="A84" s="2" t="s">
        <v>48</v>
      </c>
      <c r="B84" s="116" t="s">
        <v>29</v>
      </c>
      <c r="C84" s="110" t="s">
        <v>102</v>
      </c>
    </row>
    <row r="85" spans="1:3">
      <c r="A85" s="2" t="s">
        <v>133</v>
      </c>
      <c r="B85" s="94"/>
      <c r="C85" s="110" t="s">
        <v>153</v>
      </c>
    </row>
    <row r="86" spans="1:3">
      <c r="A86" s="2"/>
      <c r="B86" s="94"/>
      <c r="C86" s="88" t="s">
        <v>72</v>
      </c>
    </row>
    <row r="87" spans="1:3">
      <c r="A87" s="2"/>
      <c r="B87" s="94"/>
      <c r="C87" s="89" t="s">
        <v>154</v>
      </c>
    </row>
    <row r="88" spans="1:3">
      <c r="A88" s="2"/>
      <c r="B88" s="94"/>
      <c r="C88" s="89" t="s">
        <v>155</v>
      </c>
    </row>
    <row r="89" spans="1:3">
      <c r="A89" s="58"/>
      <c r="B89" s="94"/>
      <c r="C89" s="93"/>
    </row>
    <row r="90" spans="1:3">
      <c r="A90" s="101" t="s">
        <v>103</v>
      </c>
      <c r="B90" s="102"/>
      <c r="C90" s="103"/>
    </row>
    <row r="91" spans="1:3">
      <c r="A91" s="32" t="s">
        <v>36</v>
      </c>
      <c r="B91" s="104"/>
      <c r="C91" s="105"/>
    </row>
    <row r="92" spans="1:3">
      <c r="A92" s="32" t="s">
        <v>37</v>
      </c>
      <c r="B92" s="104"/>
      <c r="C92" s="105"/>
    </row>
    <row r="93" spans="1:3">
      <c r="A93" s="36" t="s">
        <v>40</v>
      </c>
      <c r="B93" s="120" t="s">
        <v>10</v>
      </c>
      <c r="C93" s="106" t="s">
        <v>80</v>
      </c>
    </row>
    <row r="94" spans="1:3">
      <c r="A94" s="35" t="s">
        <v>38</v>
      </c>
      <c r="B94" s="121" t="str">
        <f>'ตชว 67'!D59</f>
        <v>15-19</v>
      </c>
      <c r="C94" s="85" t="s">
        <v>104</v>
      </c>
    </row>
    <row r="95" spans="1:3">
      <c r="A95" s="57"/>
      <c r="B95" s="94"/>
      <c r="C95" s="88" t="s">
        <v>72</v>
      </c>
    </row>
    <row r="96" spans="1:3">
      <c r="A96" s="58"/>
      <c r="B96" s="94"/>
      <c r="C96" s="89" t="s">
        <v>166</v>
      </c>
    </row>
    <row r="97" spans="1:3" ht="18.75" customHeight="1">
      <c r="A97" s="58"/>
      <c r="B97" s="96"/>
      <c r="C97" s="89" t="s">
        <v>141</v>
      </c>
    </row>
    <row r="98" spans="1:3">
      <c r="A98" s="58"/>
      <c r="B98" s="96"/>
      <c r="C98" s="57"/>
    </row>
    <row r="99" spans="1:3">
      <c r="A99" s="107" t="s">
        <v>85</v>
      </c>
      <c r="B99" s="108"/>
      <c r="C99" s="82"/>
    </row>
    <row r="100" spans="1:3">
      <c r="A100" s="122" t="s">
        <v>41</v>
      </c>
      <c r="B100" s="109" t="s">
        <v>44</v>
      </c>
      <c r="C100" s="106" t="s">
        <v>80</v>
      </c>
    </row>
    <row r="101" spans="1:3">
      <c r="A101" s="123" t="s">
        <v>39</v>
      </c>
      <c r="B101" s="121"/>
      <c r="C101" s="85" t="s">
        <v>81</v>
      </c>
    </row>
    <row r="102" spans="1:3">
      <c r="A102" s="124"/>
      <c r="B102" s="109"/>
      <c r="C102" s="85" t="s">
        <v>82</v>
      </c>
    </row>
    <row r="103" spans="1:3">
      <c r="A103" s="124"/>
      <c r="B103" s="109"/>
      <c r="C103" s="93" t="s">
        <v>83</v>
      </c>
    </row>
    <row r="104" spans="1:3">
      <c r="A104" s="57"/>
      <c r="B104" s="58"/>
      <c r="C104" s="57" t="s">
        <v>84</v>
      </c>
    </row>
    <row r="105" spans="1:3">
      <c r="A105" s="59"/>
      <c r="B105" s="60"/>
      <c r="C105" s="111"/>
    </row>
    <row r="106" spans="1:3">
      <c r="A106" s="112"/>
      <c r="B106" s="112"/>
      <c r="C106" s="112"/>
    </row>
    <row r="107" spans="1:3">
      <c r="C107" s="62"/>
    </row>
    <row r="108" spans="1:3">
      <c r="C108" s="62"/>
    </row>
    <row r="109" spans="1:3">
      <c r="C109" s="62"/>
    </row>
    <row r="110" spans="1:3">
      <c r="C110" s="62"/>
    </row>
    <row r="111" spans="1:3">
      <c r="C111" s="62"/>
    </row>
    <row r="112" spans="1:3">
      <c r="C112" s="62"/>
    </row>
    <row r="113" spans="3:3">
      <c r="C113" s="62"/>
    </row>
    <row r="114" spans="3:3">
      <c r="C114" s="62"/>
    </row>
    <row r="115" spans="3:3">
      <c r="C115" s="62"/>
    </row>
    <row r="116" spans="3:3">
      <c r="C116" s="62"/>
    </row>
    <row r="117" spans="3:3">
      <c r="C117" s="62"/>
    </row>
    <row r="118" spans="3:3">
      <c r="C118" s="62"/>
    </row>
    <row r="119" spans="3:3">
      <c r="C119" s="62"/>
    </row>
    <row r="120" spans="3:3">
      <c r="C120" s="62"/>
    </row>
    <row r="121" spans="3:3">
      <c r="C121" s="62"/>
    </row>
    <row r="122" spans="3:3">
      <c r="C122" s="62"/>
    </row>
    <row r="123" spans="3:3">
      <c r="C123" s="62"/>
    </row>
    <row r="124" spans="3:3">
      <c r="C124" s="62"/>
    </row>
    <row r="125" spans="3:3">
      <c r="C125" s="62"/>
    </row>
    <row r="126" spans="3:3">
      <c r="C126" s="62"/>
    </row>
    <row r="127" spans="3:3">
      <c r="C127" s="62"/>
    </row>
    <row r="128" spans="3:3">
      <c r="C128" s="62"/>
    </row>
    <row r="129" spans="3:3">
      <c r="C129" s="62"/>
    </row>
    <row r="130" spans="3:3">
      <c r="C130" s="62"/>
    </row>
    <row r="131" spans="3:3">
      <c r="C131" s="62"/>
    </row>
    <row r="132" spans="3:3">
      <c r="C132" s="62"/>
    </row>
    <row r="133" spans="3:3">
      <c r="C133" s="62"/>
    </row>
    <row r="134" spans="3:3">
      <c r="C134" s="62"/>
    </row>
    <row r="135" spans="3:3">
      <c r="C135" s="62"/>
    </row>
    <row r="136" spans="3:3">
      <c r="C136" s="62"/>
    </row>
    <row r="137" spans="3:3">
      <c r="C137" s="62"/>
    </row>
    <row r="138" spans="3:3">
      <c r="C138" s="62"/>
    </row>
    <row r="139" spans="3:3">
      <c r="C139" s="62"/>
    </row>
    <row r="140" spans="3:3">
      <c r="C140" s="62"/>
    </row>
    <row r="141" spans="3:3">
      <c r="C141" s="62"/>
    </row>
    <row r="142" spans="3:3">
      <c r="C142" s="62"/>
    </row>
    <row r="143" spans="3:3">
      <c r="C143" s="62"/>
    </row>
    <row r="144" spans="3:3">
      <c r="C144" s="62"/>
    </row>
    <row r="145" spans="3:3">
      <c r="C145" s="62"/>
    </row>
    <row r="146" spans="3:3">
      <c r="C146" s="62"/>
    </row>
    <row r="147" spans="3:3">
      <c r="C147" s="62"/>
    </row>
    <row r="148" spans="3:3">
      <c r="C148" s="62"/>
    </row>
    <row r="149" spans="3:3">
      <c r="C149" s="62"/>
    </row>
    <row r="150" spans="3:3">
      <c r="C150" s="62"/>
    </row>
    <row r="151" spans="3:3">
      <c r="C151" s="62"/>
    </row>
    <row r="152" spans="3:3">
      <c r="C152" s="62"/>
    </row>
    <row r="153" spans="3:3">
      <c r="C153" s="62"/>
    </row>
    <row r="154" spans="3:3">
      <c r="C154" s="62"/>
    </row>
    <row r="155" spans="3:3">
      <c r="C155" s="62"/>
    </row>
    <row r="156" spans="3:3">
      <c r="C156" s="62"/>
    </row>
    <row r="157" spans="3:3">
      <c r="C157" s="62"/>
    </row>
    <row r="158" spans="3:3">
      <c r="C158" s="62"/>
    </row>
    <row r="159" spans="3:3">
      <c r="C159" s="62"/>
    </row>
    <row r="160" spans="3:3">
      <c r="C160" s="62"/>
    </row>
    <row r="161" spans="3:3">
      <c r="C161" s="62"/>
    </row>
    <row r="162" spans="3:3">
      <c r="C162" s="62"/>
    </row>
    <row r="163" spans="3:3">
      <c r="C163" s="62"/>
    </row>
    <row r="164" spans="3:3">
      <c r="C164" s="62"/>
    </row>
    <row r="165" spans="3:3">
      <c r="C165" s="62"/>
    </row>
    <row r="166" spans="3:3">
      <c r="C166" s="62"/>
    </row>
    <row r="167" spans="3:3">
      <c r="C167" s="62"/>
    </row>
    <row r="168" spans="3:3">
      <c r="C168" s="62"/>
    </row>
    <row r="169" spans="3:3">
      <c r="C169" s="62"/>
    </row>
    <row r="170" spans="3:3">
      <c r="C170" s="62"/>
    </row>
    <row r="171" spans="3:3">
      <c r="C171" s="62"/>
    </row>
    <row r="172" spans="3:3">
      <c r="C172" s="62"/>
    </row>
    <row r="173" spans="3:3">
      <c r="C173" s="62"/>
    </row>
    <row r="174" spans="3:3">
      <c r="C174" s="62"/>
    </row>
    <row r="175" spans="3:3">
      <c r="C175" s="62"/>
    </row>
    <row r="176" spans="3:3">
      <c r="C176" s="62"/>
    </row>
    <row r="177" spans="3:3">
      <c r="C177" s="62"/>
    </row>
    <row r="178" spans="3:3">
      <c r="C178" s="62"/>
    </row>
    <row r="179" spans="3:3">
      <c r="C179" s="62"/>
    </row>
    <row r="180" spans="3:3">
      <c r="C180" s="62"/>
    </row>
    <row r="181" spans="3:3">
      <c r="C181" s="62"/>
    </row>
    <row r="182" spans="3:3">
      <c r="C182" s="62"/>
    </row>
    <row r="183" spans="3:3">
      <c r="C183" s="62"/>
    </row>
    <row r="184" spans="3:3">
      <c r="C184" s="62"/>
    </row>
    <row r="185" spans="3:3">
      <c r="C185" s="62"/>
    </row>
    <row r="186" spans="3:3">
      <c r="C186" s="62"/>
    </row>
    <row r="187" spans="3:3">
      <c r="C187" s="62"/>
    </row>
    <row r="188" spans="3:3">
      <c r="C188" s="62"/>
    </row>
    <row r="189" spans="3:3">
      <c r="C189" s="62"/>
    </row>
    <row r="190" spans="3:3">
      <c r="C190" s="62"/>
    </row>
    <row r="191" spans="3:3">
      <c r="C191" s="62"/>
    </row>
    <row r="192" spans="3:3">
      <c r="C192" s="62"/>
    </row>
  </sheetData>
  <mergeCells count="4">
    <mergeCell ref="A1:C1"/>
    <mergeCell ref="A3:A4"/>
    <mergeCell ref="C3:C4"/>
    <mergeCell ref="A5:C5"/>
  </mergeCells>
  <pageMargins left="0.31496062992125984" right="0.31496062992125984" top="0.74803149606299213" bottom="0.55118110236220474" header="0.31496062992125984" footer="0.31496062992125984"/>
  <pageSetup paperSize="9" scale="73" fitToHeight="0" orientation="portrait" r:id="rId1"/>
  <headerFooter>
    <oddHeader>&amp;R&amp;"TH SarabunPSK,Regular"&amp;14เอกสารแนบ 1</oddHeader>
    <oddFooter>&amp;C&amp;"TH SarabunPSK,Regular"&amp;16&amp;P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ตชว 67</vt:lpstr>
      <vt:lpstr>จำนวนบุคลากร</vt:lpstr>
      <vt:lpstr>สถิติ</vt:lpstr>
      <vt:lpstr>คำอธิบาย</vt:lpstr>
      <vt:lpstr>คำอธิบาย!Print_Titles</vt:lpstr>
      <vt:lpstr>'ตชว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Yanee</dc:creator>
  <cp:lastModifiedBy>Admin</cp:lastModifiedBy>
  <cp:lastPrinted>2023-11-20T04:00:18Z</cp:lastPrinted>
  <dcterms:created xsi:type="dcterms:W3CDTF">2020-11-02T07:00:05Z</dcterms:created>
  <dcterms:modified xsi:type="dcterms:W3CDTF">2023-12-07T02:06:46Z</dcterms:modified>
</cp:coreProperties>
</file>