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I\2564\แจ้งจัดทำคำขอ\FORMAT\"/>
    </mc:Choice>
  </mc:AlternateContent>
  <bookViews>
    <workbookView xWindow="0" yWindow="0" windowWidth="28800" windowHeight="12435"/>
  </bookViews>
  <sheets>
    <sheet name="ขส60-5" sheetId="4" r:id="rId1"/>
  </sheets>
  <definedNames>
    <definedName name="_xlnm.Print_Area" localSheetId="0">'ขส60-5'!$A$1:$K$52</definedName>
    <definedName name="_xlnm.Print_Titles" localSheetId="0">'ขส60-5'!$7:$8</definedName>
  </definedNames>
  <calcPr calcId="152511"/>
</workbook>
</file>

<file path=xl/calcChain.xml><?xml version="1.0" encoding="utf-8"?>
<calcChain xmlns="http://schemas.openxmlformats.org/spreadsheetml/2006/main">
  <c r="K19" i="4" l="1"/>
  <c r="K49" i="4"/>
  <c r="K48" i="4"/>
  <c r="K47" i="4"/>
  <c r="K46" i="4" s="1"/>
  <c r="K40" i="4"/>
  <c r="K39" i="4"/>
  <c r="K38" i="4"/>
  <c r="K37" i="4" l="1"/>
  <c r="K33" i="4"/>
  <c r="K32" i="4"/>
  <c r="K31" i="4"/>
  <c r="K26" i="4"/>
  <c r="K25" i="4"/>
  <c r="K24" i="4"/>
  <c r="K23" i="4" l="1"/>
  <c r="K30" i="4"/>
  <c r="K21" i="4"/>
  <c r="K18" i="4" l="1"/>
  <c r="K17" i="4" l="1"/>
  <c r="K16" i="4" s="1"/>
  <c r="K9" i="4" l="1"/>
  <c r="K15" i="4" l="1"/>
</calcChain>
</file>

<file path=xl/sharedStrings.xml><?xml version="1.0" encoding="utf-8"?>
<sst xmlns="http://schemas.openxmlformats.org/spreadsheetml/2006/main" count="155" uniqueCount="65">
  <si>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</si>
  <si>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</si>
  <si>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</si>
  <si>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</si>
  <si>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</si>
  <si>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</si>
  <si>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</si>
  <si>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</si>
  <si>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</si>
  <si>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</si>
  <si>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</si>
  <si>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</si>
  <si>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</si>
  <si>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</si>
  <si>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ลำดับ</t>
  </si>
  <si>
    <t>ที่</t>
  </si>
  <si>
    <t>(1)</t>
  </si>
  <si>
    <t>(2)</t>
  </si>
  <si>
    <t>รายการงบประมาณ/กิจกรรม</t>
  </si>
  <si>
    <t>หมายเหตุ : ไม่รวมงบประมาณในแผนงานบุคลากรภาครัฐ</t>
  </si>
  <si>
    <t>คน</t>
  </si>
  <si>
    <t>คัน</t>
  </si>
  <si>
    <t>วัน</t>
  </si>
  <si>
    <t>(3)</t>
  </si>
  <si>
    <t>งบเงินอุดหนุน</t>
  </si>
  <si>
    <t>อุดหนุนเป็นงบดำเนินงาน</t>
  </si>
  <si>
    <t>งบลงทุน</t>
  </si>
  <si>
    <t>3.2.1</t>
  </si>
  <si>
    <t>ค่าครุภัณฑ์ ที่ดินและสิ่งก่อสร้าง</t>
  </si>
  <si>
    <t>3.2.1.1</t>
  </si>
  <si>
    <t>ค่าครุภัณฑ์</t>
  </si>
  <si>
    <t>2.1.2</t>
  </si>
  <si>
    <t>ค่าที่ดินและสิ่งก่อสร้าง</t>
  </si>
  <si>
    <t>3.3.1</t>
  </si>
  <si>
    <t>- ค่ายานพาหนะ (รถตู้)</t>
  </si>
  <si>
    <t>(4)</t>
  </si>
  <si>
    <t>(5)</t>
  </si>
  <si>
    <t>- ค่าตอบแทนผู้วิจัย</t>
  </si>
  <si>
    <t>เดือน</t>
  </si>
  <si>
    <t>- ค่าตอบแทนผู้ช่วยวิจัย</t>
  </si>
  <si>
    <t>- ค่าจ้างเตรียมแปลงสาธิต</t>
  </si>
  <si>
    <t>- ค่าวัสดุและอุปกรณ์ในการทำต้นแบบ</t>
  </si>
  <si>
    <t xml:space="preserve"> </t>
  </si>
  <si>
    <t>- ค่าจ้างเก็บข้อมูล</t>
  </si>
  <si>
    <t>- ค่าครุภัณฑ์ในการทำต้นแบบ</t>
  </si>
  <si>
    <t>- ค่าจ้างปลูกพืชทดสอบ</t>
  </si>
  <si>
    <t>- ค่าพันธ์พืช</t>
  </si>
  <si>
    <t>เล่ม</t>
  </si>
  <si>
    <t>กิจกรรมย่อยที่ 2...............................................................</t>
  </si>
  <si>
    <t>กิจกรรมย่อยที่ 3............................................................</t>
  </si>
  <si>
    <t>กิจกรรมย่อยที่ 4 ..........................................................</t>
  </si>
  <si>
    <t>- ค่าสรุปผล.....................................................</t>
  </si>
  <si>
    <t>- ค่า................................................................</t>
  </si>
  <si>
    <t>- ค่าจัดทำคู่มือ...........................................</t>
  </si>
  <si>
    <t>กิจกรรมย่อยที่ 5 ......................................................</t>
  </si>
  <si>
    <t>- ค่าทดสอบ..........................................</t>
  </si>
  <si>
    <t>- ค่า.......................................</t>
  </si>
  <si>
    <t>- ค่าตรวจสอบ และวิเคราะห์..................................</t>
  </si>
  <si>
    <t>กิจกรรมย่อยที่ 1 .....................................................</t>
  </si>
  <si>
    <t>รายการงบประมาณ : เงินอุดหนุนโครงการ..............................................................................................</t>
  </si>
  <si>
    <t>โครงการการ............................................................................</t>
  </si>
  <si>
    <t>แบบ ขส. 64-5</t>
  </si>
  <si>
    <t>ข้อเสนองบประมาณรายจ่ายประจำปีงบประมาณ พ.ศ. 2564</t>
  </si>
  <si>
    <t>ตัวอย่างการแตกตัวคูณ</t>
  </si>
  <si>
    <t>- ค่าออกแบบ.....................................................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</si>
</sst>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Border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6" fillId="0" borderId="0" xfId="0" applyFont="1" applyAlignment="1">
      <alignment horizontal="centerContinuous"/>
    </xf>
    <xf numFmtId="0" fontId="5" fillId="0" borderId="0" xfId="0" applyFont="1"/>
    <xf numFmtId="0" fontId="7" fillId="0" borderId="0" xfId="0" applyFont="1"/>
    <xf numFmtId="0" fontId="9" fillId="0" borderId="0" xfId="0" applyFont="1"/>
    <xf numFmtId="164" fontId="8" fillId="4" borderId="1" xfId="1" applyNumberFormat="1" applyFont="1" applyFill="1" applyBorder="1" applyAlignment="1">
      <alignment horizontal="left" vertical="top" wrapText="1"/>
    </xf>
    <xf numFmtId="0" fontId="10" fillId="5" borderId="1" xfId="5" applyFont="1" applyFill="1" applyBorder="1" applyAlignment="1">
      <alignment horizontal="left" vertical="top" wrapText="1"/>
    </xf>
    <xf numFmtId="164" fontId="10" fillId="5" borderId="1" xfId="1" applyNumberFormat="1" applyFont="1" applyFill="1" applyBorder="1" applyAlignment="1">
      <alignment horizontal="left" vertical="top" wrapText="1"/>
    </xf>
    <xf numFmtId="0" fontId="10" fillId="2" borderId="1" xfId="5" quotePrefix="1" applyFont="1" applyFill="1" applyBorder="1" applyAlignment="1">
      <alignment horizontal="left" vertical="top" wrapText="1"/>
    </xf>
    <xf numFmtId="164" fontId="10" fillId="2" borderId="1" xfId="1" applyNumberFormat="1" applyFont="1" applyFill="1" applyBorder="1" applyAlignment="1">
      <alignment vertical="top"/>
    </xf>
    <xf numFmtId="164" fontId="10" fillId="2" borderId="1" xfId="1" applyNumberFormat="1" applyFont="1" applyFill="1" applyBorder="1" applyAlignment="1">
      <alignment horizontal="center" vertical="top" shrinkToFit="1"/>
    </xf>
    <xf numFmtId="0" fontId="10" fillId="2" borderId="1" xfId="2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horizontal="left" vertical="top"/>
    </xf>
    <xf numFmtId="164" fontId="10" fillId="2" borderId="1" xfId="1" applyNumberFormat="1" applyFont="1" applyFill="1" applyBorder="1" applyAlignment="1">
      <alignment horizontal="left" vertical="top" wrapText="1"/>
    </xf>
    <xf numFmtId="164" fontId="6" fillId="3" borderId="2" xfId="1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 wrapText="1"/>
    </xf>
    <xf numFmtId="164" fontId="6" fillId="2" borderId="5" xfId="1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 shrinkToFit="1"/>
    </xf>
    <xf numFmtId="164" fontId="6" fillId="2" borderId="4" xfId="3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8" fillId="4" borderId="1" xfId="4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2" fillId="3" borderId="2" xfId="2" applyFont="1" applyFill="1" applyBorder="1" applyAlignment="1">
      <alignment horizontal="left" vertical="top" wrapText="1"/>
    </xf>
    <xf numFmtId="0" fontId="8" fillId="2" borderId="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3" borderId="2" xfId="2" applyFont="1" applyFill="1" applyBorder="1" applyAlignment="1">
      <alignment horizontal="center" vertical="top" wrapText="1"/>
    </xf>
    <xf numFmtId="0" fontId="8" fillId="4" borderId="1" xfId="4" applyNumberFormat="1" applyFont="1" applyFill="1" applyBorder="1" applyAlignment="1">
      <alignment horizontal="center" vertical="top" wrapText="1"/>
    </xf>
    <xf numFmtId="0" fontId="10" fillId="2" borderId="1" xfId="5" quotePrefix="1" applyFont="1" applyFill="1" applyBorder="1" applyAlignment="1">
      <alignment horizontal="center" vertical="top" wrapText="1"/>
    </xf>
    <xf numFmtId="0" fontId="10" fillId="5" borderId="1" xfId="5" quotePrefix="1" applyFont="1" applyFill="1" applyBorder="1" applyAlignment="1">
      <alignment horizontal="center" vertical="top" wrapText="1"/>
    </xf>
    <xf numFmtId="164" fontId="6" fillId="6" borderId="10" xfId="1" applyNumberFormat="1" applyFont="1" applyFill="1" applyBorder="1" applyAlignment="1">
      <alignment horizontal="centerContinuous" vertical="top"/>
    </xf>
    <xf numFmtId="164" fontId="6" fillId="6" borderId="10" xfId="3" applyNumberFormat="1" applyFont="1" applyFill="1" applyBorder="1" applyAlignment="1">
      <alignment horizontal="centerContinuous" vertical="top"/>
    </xf>
    <xf numFmtId="164" fontId="6" fillId="6" borderId="10" xfId="1" applyNumberFormat="1" applyFont="1" applyFill="1" applyBorder="1" applyAlignment="1">
      <alignment horizontal="centerContinuous" vertical="top" shrinkToFit="1"/>
    </xf>
    <xf numFmtId="164" fontId="6" fillId="6" borderId="1" xfId="1" applyNumberFormat="1" applyFont="1" applyFill="1" applyBorder="1" applyAlignment="1">
      <alignment horizontal="centerContinuous" vertical="top"/>
    </xf>
    <xf numFmtId="164" fontId="6" fillId="6" borderId="1" xfId="3" applyNumberFormat="1" applyFont="1" applyFill="1" applyBorder="1" applyAlignment="1">
      <alignment horizontal="centerContinuous" vertical="top"/>
    </xf>
    <xf numFmtId="164" fontId="6" fillId="6" borderId="1" xfId="1" applyNumberFormat="1" applyFont="1" applyFill="1" applyBorder="1" applyAlignment="1">
      <alignment horizontal="centerContinuous" vertical="top" shrinkToFit="1"/>
    </xf>
    <xf numFmtId="164" fontId="9" fillId="0" borderId="0" xfId="0" applyNumberFormat="1" applyFont="1"/>
    <xf numFmtId="164" fontId="6" fillId="6" borderId="2" xfId="1" applyNumberFormat="1" applyFont="1" applyFill="1" applyBorder="1" applyAlignment="1">
      <alignment horizontal="centerContinuous" vertical="top"/>
    </xf>
    <xf numFmtId="164" fontId="6" fillId="6" borderId="2" xfId="3" applyNumberFormat="1" applyFont="1" applyFill="1" applyBorder="1" applyAlignment="1">
      <alignment horizontal="centerContinuous" vertical="top"/>
    </xf>
    <xf numFmtId="164" fontId="6" fillId="6" borderId="2" xfId="1" applyNumberFormat="1" applyFont="1" applyFill="1" applyBorder="1" applyAlignment="1">
      <alignment horizontal="centerContinuous" vertical="top" shrinkToFit="1"/>
    </xf>
    <xf numFmtId="0" fontId="12" fillId="3" borderId="10" xfId="2" applyFont="1" applyFill="1" applyBorder="1" applyAlignment="1">
      <alignment horizontal="left" vertical="top" wrapText="1"/>
    </xf>
    <xf numFmtId="164" fontId="6" fillId="6" borderId="11" xfId="1" applyNumberFormat="1" applyFont="1" applyFill="1" applyBorder="1" applyAlignment="1">
      <alignment horizontal="centerContinuous" vertical="top"/>
    </xf>
    <xf numFmtId="164" fontId="6" fillId="6" borderId="12" xfId="3" applyNumberFormat="1" applyFont="1" applyFill="1" applyBorder="1" applyAlignment="1">
      <alignment horizontal="centerContinuous" vertical="top"/>
    </xf>
    <xf numFmtId="164" fontId="6" fillId="6" borderId="12" xfId="1" applyNumberFormat="1" applyFont="1" applyFill="1" applyBorder="1" applyAlignment="1">
      <alignment horizontal="centerContinuous" vertical="top" shrinkToFit="1"/>
    </xf>
    <xf numFmtId="164" fontId="6" fillId="6" borderId="12" xfId="1" applyNumberFormat="1" applyFont="1" applyFill="1" applyBorder="1" applyAlignment="1">
      <alignment horizontal="centerContinuous" vertical="top"/>
    </xf>
    <xf numFmtId="164" fontId="6" fillId="6" borderId="13" xfId="3" applyNumberFormat="1" applyFont="1" applyFill="1" applyBorder="1" applyAlignment="1">
      <alignment horizontal="centerContinuous" vertical="top"/>
    </xf>
    <xf numFmtId="0" fontId="12" fillId="3" borderId="14" xfId="2" applyFont="1" applyFill="1" applyBorder="1" applyAlignment="1">
      <alignment horizontal="center" vertical="top" wrapText="1"/>
    </xf>
    <xf numFmtId="0" fontId="12" fillId="3" borderId="14" xfId="2" applyFont="1" applyFill="1" applyBorder="1" applyAlignment="1">
      <alignment horizontal="left" vertical="top" wrapText="1"/>
    </xf>
    <xf numFmtId="164" fontId="6" fillId="6" borderId="15" xfId="1" applyNumberFormat="1" applyFont="1" applyFill="1" applyBorder="1" applyAlignment="1">
      <alignment horizontal="centerContinuous" vertical="top"/>
    </xf>
    <xf numFmtId="164" fontId="6" fillId="6" borderId="15" xfId="3" applyNumberFormat="1" applyFont="1" applyFill="1" applyBorder="1" applyAlignment="1">
      <alignment horizontal="centerContinuous" vertical="top"/>
    </xf>
    <xf numFmtId="164" fontId="6" fillId="6" borderId="15" xfId="1" applyNumberFormat="1" applyFont="1" applyFill="1" applyBorder="1" applyAlignment="1">
      <alignment horizontal="centerContinuous" vertical="top" shrinkToFit="1"/>
    </xf>
    <xf numFmtId="0" fontId="13" fillId="0" borderId="0" xfId="0" applyFont="1"/>
    <xf numFmtId="3" fontId="7" fillId="0" borderId="0" xfId="0" applyNumberFormat="1" applyFont="1"/>
    <xf numFmtId="3" fontId="6" fillId="0" borderId="0" xfId="0" applyNumberFormat="1" applyFont="1"/>
    <xf numFmtId="164" fontId="7" fillId="0" borderId="0" xfId="0" applyNumberFormat="1" applyFont="1"/>
    <xf numFmtId="0" fontId="10" fillId="2" borderId="16" xfId="5" quotePrefix="1" applyFont="1" applyFill="1" applyBorder="1" applyAlignment="1">
      <alignment horizontal="center" vertical="top" wrapText="1"/>
    </xf>
    <xf numFmtId="0" fontId="10" fillId="2" borderId="16" xfId="5" quotePrefix="1" applyFont="1" applyFill="1" applyBorder="1" applyAlignment="1">
      <alignment horizontal="left" vertical="top" wrapText="1"/>
    </xf>
    <xf numFmtId="164" fontId="10" fillId="2" borderId="16" xfId="1" applyNumberFormat="1" applyFont="1" applyFill="1" applyBorder="1" applyAlignment="1">
      <alignment vertical="top"/>
    </xf>
    <xf numFmtId="0" fontId="10" fillId="2" borderId="16" xfId="2" applyFont="1" applyFill="1" applyBorder="1" applyAlignment="1">
      <alignment vertical="top" wrapText="1"/>
    </xf>
    <xf numFmtId="164" fontId="10" fillId="2" borderId="16" xfId="1" applyNumberFormat="1" applyFont="1" applyFill="1" applyBorder="1" applyAlignment="1">
      <alignment horizontal="left" vertical="top"/>
    </xf>
    <xf numFmtId="164" fontId="10" fillId="2" borderId="16" xfId="1" applyNumberFormat="1" applyFont="1" applyFill="1" applyBorder="1" applyAlignment="1">
      <alignment horizontal="left" vertical="top" wrapText="1"/>
    </xf>
    <xf numFmtId="164" fontId="14" fillId="2" borderId="16" xfId="1" applyNumberFormat="1" applyFont="1" applyFill="1" applyBorder="1" applyAlignment="1">
      <alignment horizontal="center" vertical="top" shrinkToFit="1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15" fillId="2" borderId="1" xfId="5" quotePrefix="1" applyFont="1" applyFill="1" applyBorder="1" applyAlignment="1">
      <alignment horizontal="left" vertical="top" wrapText="1"/>
    </xf>
    <xf numFmtId="164" fontId="15" fillId="2" borderId="1" xfId="1" applyNumberFormat="1" applyFont="1" applyFill="1" applyBorder="1" applyAlignment="1">
      <alignment vertical="top"/>
    </xf>
    <xf numFmtId="164" fontId="15" fillId="2" borderId="1" xfId="1" applyNumberFormat="1" applyFont="1" applyFill="1" applyBorder="1" applyAlignment="1">
      <alignment horizontal="center" vertical="top" shrinkToFit="1"/>
    </xf>
    <xf numFmtId="0" fontId="15" fillId="2" borderId="1" xfId="2" applyFont="1" applyFill="1" applyBorder="1" applyAlignment="1">
      <alignment vertical="top" wrapText="1"/>
    </xf>
    <xf numFmtId="164" fontId="15" fillId="2" borderId="1" xfId="1" applyNumberFormat="1" applyFont="1" applyFill="1" applyBorder="1" applyAlignment="1">
      <alignment horizontal="left" vertical="top"/>
    </xf>
    <xf numFmtId="0" fontId="10" fillId="0" borderId="1" xfId="5" quotePrefix="1" applyFont="1" applyFill="1" applyBorder="1" applyAlignment="1">
      <alignment horizontal="center" vertical="top" wrapText="1"/>
    </xf>
    <xf numFmtId="164" fontId="10" fillId="0" borderId="1" xfId="1" applyNumberFormat="1" applyFont="1" applyFill="1" applyBorder="1" applyAlignment="1">
      <alignment horizontal="left" vertical="top" wrapText="1"/>
    </xf>
    <xf numFmtId="0" fontId="10" fillId="0" borderId="1" xfId="5" quotePrefix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vertical="top"/>
    </xf>
    <xf numFmtId="164" fontId="10" fillId="0" borderId="1" xfId="1" applyNumberFormat="1" applyFont="1" applyFill="1" applyBorder="1" applyAlignment="1">
      <alignment horizontal="center" vertical="top" shrinkToFit="1"/>
    </xf>
    <xf numFmtId="0" fontId="10" fillId="0" borderId="1" xfId="2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left" vertical="top"/>
    </xf>
    <xf numFmtId="0" fontId="15" fillId="2" borderId="16" xfId="5" quotePrefix="1" applyFont="1" applyFill="1" applyBorder="1" applyAlignment="1">
      <alignment horizontal="left" vertical="top" wrapText="1"/>
    </xf>
    <xf numFmtId="164" fontId="15" fillId="2" borderId="16" xfId="1" applyNumberFormat="1" applyFont="1" applyFill="1" applyBorder="1" applyAlignment="1">
      <alignment vertical="top"/>
    </xf>
    <xf numFmtId="0" fontId="10" fillId="0" borderId="16" xfId="5" quotePrefix="1" applyFont="1" applyFill="1" applyBorder="1" applyAlignment="1">
      <alignment horizontal="center" vertical="top" wrapText="1"/>
    </xf>
    <xf numFmtId="0" fontId="10" fillId="0" borderId="16" xfId="5" quotePrefix="1" applyFont="1" applyFill="1" applyBorder="1" applyAlignment="1">
      <alignment horizontal="left" vertical="top" wrapText="1"/>
    </xf>
    <xf numFmtId="164" fontId="10" fillId="0" borderId="16" xfId="1" applyNumberFormat="1" applyFont="1" applyFill="1" applyBorder="1" applyAlignment="1">
      <alignment vertical="top"/>
    </xf>
    <xf numFmtId="164" fontId="14" fillId="0" borderId="16" xfId="1" applyNumberFormat="1" applyFont="1" applyFill="1" applyBorder="1" applyAlignment="1">
      <alignment horizontal="center" vertical="top" shrinkToFit="1"/>
    </xf>
    <xf numFmtId="0" fontId="10" fillId="0" borderId="16" xfId="2" applyFont="1" applyFill="1" applyBorder="1" applyAlignment="1">
      <alignment vertical="top" wrapText="1"/>
    </xf>
    <xf numFmtId="164" fontId="10" fillId="0" borderId="16" xfId="1" applyNumberFormat="1" applyFont="1" applyFill="1" applyBorder="1" applyAlignment="1">
      <alignment horizontal="left" vertical="top"/>
    </xf>
    <xf numFmtId="164" fontId="10" fillId="0" borderId="16" xfId="1" applyNumberFormat="1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</cellXfs>
  <cellStyles count="6">
    <cellStyle name="Comma" xfId="1" builtinId="3"/>
    <cellStyle name="Comma 2 2" xfId="3"/>
    <cellStyle name="Normal" xfId="0" builtinId="0"/>
    <cellStyle name="Normal_F_โรงเรียนในฝัน" xfId="5"/>
    <cellStyle name="เครื่องหมายจุลภาค 2 2" xfId="4"/>
    <cellStyle name="ปกติ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Normal="80" zoomScaleSheetLayoutView="100" workbookViewId="0">
      <selection activeCell="E25" sqref="E25"/>
    </sheetView>
  </sheetViews>
  <sheetFormatPr defaultRowHeight="15"/>
  <cols>
    <col min="1" max="1" width="8.85546875" style="36" customWidth="1"/>
    <col min="2" max="2" width="49.7109375" style="26" customWidth="1"/>
    <col min="3" max="3" width="8.5703125" bestFit="1" customWidth="1"/>
    <col min="4" max="4" width="9.140625" customWidth="1"/>
    <col min="5" max="5" width="8.5703125" customWidth="1"/>
    <col min="7" max="7" width="7.7109375" bestFit="1" customWidth="1"/>
    <col min="8" max="8" width="6.140625" bestFit="1" customWidth="1"/>
    <col min="9" max="9" width="8.5703125" bestFit="1" customWidth="1"/>
    <col min="10" max="10" width="5.7109375" bestFit="1" customWidth="1"/>
    <col min="11" max="11" width="13.42578125" bestFit="1" customWidth="1"/>
    <col min="12" max="12" width="9.85546875" bestFit="1" customWidth="1"/>
    <col min="13" max="13" width="9.85546875" style="75" customWidth="1"/>
    <col min="14" max="14" width="22.85546875" customWidth="1"/>
    <col min="15" max="15" width="15.28515625" bestFit="1" customWidth="1"/>
  </cols>
  <sheetData>
    <row r="1" spans="1:15" s="2" customFormat="1" ht="21">
      <c r="A1" s="35"/>
      <c r="D1" s="29"/>
      <c r="E1" s="29"/>
      <c r="F1" s="29"/>
      <c r="G1" s="29"/>
      <c r="H1" s="29"/>
      <c r="I1" s="28"/>
      <c r="J1" s="27"/>
      <c r="K1" s="27" t="s">
        <v>61</v>
      </c>
      <c r="M1" s="75"/>
    </row>
    <row r="2" spans="1:15" s="2" customFormat="1" ht="21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M2" s="75"/>
    </row>
    <row r="3" spans="1:15" s="4" customFormat="1" ht="21">
      <c r="A3" s="99" t="s">
        <v>5</v>
      </c>
      <c r="B3" s="99"/>
      <c r="C3" s="99"/>
      <c r="D3" s="99"/>
      <c r="E3" s="99"/>
      <c r="F3" s="99"/>
      <c r="G3" s="99"/>
      <c r="H3" s="99"/>
      <c r="I3" s="99"/>
      <c r="J3" s="99"/>
      <c r="K3" s="99"/>
      <c r="M3" s="74"/>
    </row>
    <row r="4" spans="1:15" s="4" customFormat="1" ht="21">
      <c r="A4" s="100" t="s">
        <v>60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M4" s="74"/>
    </row>
    <row r="5" spans="1:15" s="4" customFormat="1" ht="21">
      <c r="A5" s="25"/>
      <c r="B5" s="98" t="s">
        <v>63</v>
      </c>
      <c r="C5" s="101" t="s">
        <v>19</v>
      </c>
      <c r="D5" s="32"/>
      <c r="E5" s="31"/>
      <c r="F5" s="31"/>
      <c r="G5" s="31"/>
      <c r="H5" s="31"/>
      <c r="I5" s="1"/>
      <c r="J5" s="27"/>
      <c r="K5" s="27"/>
      <c r="M5" s="74"/>
    </row>
    <row r="7" spans="1:15" s="3" customFormat="1" ht="21">
      <c r="A7" s="15" t="s">
        <v>14</v>
      </c>
      <c r="B7" s="15" t="s">
        <v>18</v>
      </c>
      <c r="C7" s="21" t="s">
        <v>6</v>
      </c>
      <c r="D7" s="23"/>
      <c r="E7" s="21" t="s">
        <v>7</v>
      </c>
      <c r="F7" s="23"/>
      <c r="G7" s="22" t="s">
        <v>8</v>
      </c>
      <c r="H7" s="22"/>
      <c r="I7" s="21" t="s">
        <v>10</v>
      </c>
      <c r="J7" s="23"/>
      <c r="K7" s="24" t="s">
        <v>9</v>
      </c>
      <c r="M7" s="74"/>
    </row>
    <row r="8" spans="1:15" s="4" customFormat="1" ht="21">
      <c r="A8" s="34" t="s">
        <v>15</v>
      </c>
      <c r="B8" s="16"/>
      <c r="C8" s="17" t="s">
        <v>0</v>
      </c>
      <c r="D8" s="18" t="s">
        <v>12</v>
      </c>
      <c r="E8" s="19" t="s">
        <v>0</v>
      </c>
      <c r="F8" s="18" t="s">
        <v>12</v>
      </c>
      <c r="G8" s="17" t="s">
        <v>1</v>
      </c>
      <c r="H8" s="18" t="s">
        <v>2</v>
      </c>
      <c r="I8" s="18" t="s">
        <v>0</v>
      </c>
      <c r="J8" s="20" t="s">
        <v>3</v>
      </c>
      <c r="K8" s="17" t="s">
        <v>11</v>
      </c>
      <c r="L8" s="47"/>
      <c r="M8" s="74"/>
    </row>
    <row r="9" spans="1:15" s="4" customFormat="1" ht="21">
      <c r="A9" s="37">
        <v>3</v>
      </c>
      <c r="B9" s="51" t="s">
        <v>24</v>
      </c>
      <c r="C9" s="41" t="s">
        <v>13</v>
      </c>
      <c r="D9" s="42"/>
      <c r="E9" s="43"/>
      <c r="F9" s="42"/>
      <c r="G9" s="41"/>
      <c r="H9" s="42"/>
      <c r="I9" s="42"/>
      <c r="J9" s="42"/>
      <c r="K9" s="14">
        <f>+K16</f>
        <v>1098300</v>
      </c>
      <c r="L9" s="64"/>
      <c r="M9" s="76"/>
      <c r="O9" s="65"/>
    </row>
    <row r="10" spans="1:15" s="4" customFormat="1" ht="21">
      <c r="A10" s="37">
        <v>3.1</v>
      </c>
      <c r="B10" s="33" t="s">
        <v>25</v>
      </c>
      <c r="C10" s="48" t="s">
        <v>13</v>
      </c>
      <c r="D10" s="49"/>
      <c r="E10" s="50"/>
      <c r="F10" s="49"/>
      <c r="G10" s="48"/>
      <c r="H10" s="49"/>
      <c r="I10" s="49"/>
      <c r="J10" s="49"/>
      <c r="K10" s="14"/>
      <c r="M10" s="74"/>
      <c r="N10" s="3"/>
      <c r="O10" s="65"/>
    </row>
    <row r="11" spans="1:15" s="4" customFormat="1" ht="21">
      <c r="A11" s="37">
        <v>3.2</v>
      </c>
      <c r="B11" s="33" t="s">
        <v>26</v>
      </c>
      <c r="C11" s="52" t="s">
        <v>13</v>
      </c>
      <c r="D11" s="53"/>
      <c r="E11" s="54"/>
      <c r="F11" s="53"/>
      <c r="G11" s="55"/>
      <c r="H11" s="53"/>
      <c r="I11" s="53"/>
      <c r="J11" s="56"/>
      <c r="K11" s="14"/>
      <c r="M11" s="74"/>
      <c r="N11" s="3"/>
      <c r="O11" s="65"/>
    </row>
    <row r="12" spans="1:15" s="4" customFormat="1" ht="21">
      <c r="A12" s="37" t="s">
        <v>27</v>
      </c>
      <c r="B12" s="33" t="s">
        <v>28</v>
      </c>
      <c r="C12" s="52" t="s">
        <v>13</v>
      </c>
      <c r="D12" s="53"/>
      <c r="E12" s="54"/>
      <c r="F12" s="53"/>
      <c r="G12" s="55"/>
      <c r="H12" s="53"/>
      <c r="I12" s="53"/>
      <c r="J12" s="56"/>
      <c r="K12" s="14"/>
      <c r="M12" s="74"/>
      <c r="N12" s="3"/>
      <c r="O12" s="65"/>
    </row>
    <row r="13" spans="1:15" s="4" customFormat="1" ht="21">
      <c r="A13" s="37" t="s">
        <v>29</v>
      </c>
      <c r="B13" s="33" t="s">
        <v>30</v>
      </c>
      <c r="C13" s="52" t="s">
        <v>13</v>
      </c>
      <c r="D13" s="53"/>
      <c r="E13" s="54"/>
      <c r="F13" s="53"/>
      <c r="G13" s="55"/>
      <c r="H13" s="53"/>
      <c r="I13" s="53"/>
      <c r="J13" s="56"/>
      <c r="K13" s="14"/>
      <c r="M13" s="74"/>
      <c r="N13" s="3"/>
      <c r="O13" s="65"/>
    </row>
    <row r="14" spans="1:15" s="4" customFormat="1" ht="21">
      <c r="A14" s="37" t="s">
        <v>31</v>
      </c>
      <c r="B14" s="33" t="s">
        <v>32</v>
      </c>
      <c r="C14" s="52" t="s">
        <v>13</v>
      </c>
      <c r="D14" s="53"/>
      <c r="E14" s="54"/>
      <c r="F14" s="53"/>
      <c r="G14" s="55"/>
      <c r="H14" s="53"/>
      <c r="I14" s="53"/>
      <c r="J14" s="56"/>
      <c r="K14" s="14"/>
      <c r="M14" s="74"/>
      <c r="N14" s="3"/>
      <c r="O14" s="3"/>
    </row>
    <row r="15" spans="1:15" s="4" customFormat="1" ht="21">
      <c r="A15" s="57">
        <v>3.3</v>
      </c>
      <c r="B15" s="58" t="s">
        <v>24</v>
      </c>
      <c r="C15" s="59" t="s">
        <v>13</v>
      </c>
      <c r="D15" s="60"/>
      <c r="E15" s="61"/>
      <c r="F15" s="60"/>
      <c r="G15" s="59"/>
      <c r="H15" s="60"/>
      <c r="I15" s="60"/>
      <c r="J15" s="60"/>
      <c r="K15" s="14">
        <f>+K16</f>
        <v>1098300</v>
      </c>
      <c r="L15" s="62"/>
      <c r="M15" s="74"/>
      <c r="N15" s="3"/>
      <c r="O15" s="65"/>
    </row>
    <row r="16" spans="1:15" s="4" customFormat="1" ht="42.75" customHeight="1">
      <c r="A16" s="38" t="s">
        <v>33</v>
      </c>
      <c r="B16" s="30" t="s">
        <v>59</v>
      </c>
      <c r="C16" s="44" t="s">
        <v>13</v>
      </c>
      <c r="D16" s="45"/>
      <c r="E16" s="46"/>
      <c r="F16" s="45"/>
      <c r="G16" s="44"/>
      <c r="H16" s="45"/>
      <c r="I16" s="45"/>
      <c r="J16" s="45"/>
      <c r="K16" s="5">
        <f>K17+K23+K30+K37+K46</f>
        <v>1098300</v>
      </c>
      <c r="L16" s="73"/>
      <c r="M16" s="74"/>
      <c r="N16" s="3"/>
      <c r="O16" s="63"/>
    </row>
    <row r="17" spans="1:15" s="4" customFormat="1" ht="21">
      <c r="A17" s="40" t="s">
        <v>16</v>
      </c>
      <c r="B17" s="6" t="s">
        <v>58</v>
      </c>
      <c r="C17" s="44" t="s">
        <v>13</v>
      </c>
      <c r="D17" s="45"/>
      <c r="E17" s="46"/>
      <c r="F17" s="45"/>
      <c r="G17" s="44"/>
      <c r="H17" s="45"/>
      <c r="I17" s="45"/>
      <c r="J17" s="45"/>
      <c r="K17" s="7">
        <f>SUM(K18:K22)</f>
        <v>157000</v>
      </c>
      <c r="L17" s="73"/>
      <c r="M17" s="73"/>
    </row>
    <row r="18" spans="1:15" s="4" customFormat="1" ht="21">
      <c r="A18" s="39" t="s">
        <v>4</v>
      </c>
      <c r="B18" s="84" t="s">
        <v>37</v>
      </c>
      <c r="C18" s="85">
        <v>2</v>
      </c>
      <c r="D18" s="85" t="s">
        <v>20</v>
      </c>
      <c r="E18" s="86">
        <v>2</v>
      </c>
      <c r="F18" s="85" t="s">
        <v>38</v>
      </c>
      <c r="G18" s="85">
        <v>9000</v>
      </c>
      <c r="H18" s="87" t="s">
        <v>2</v>
      </c>
      <c r="I18" s="88">
        <v>1</v>
      </c>
      <c r="J18" s="88">
        <v>0</v>
      </c>
      <c r="K18" s="83">
        <f>C18*E18*G18*I18</f>
        <v>36000</v>
      </c>
      <c r="M18" s="74"/>
    </row>
    <row r="19" spans="1:15" s="4" customFormat="1" ht="21">
      <c r="A19" s="39"/>
      <c r="B19" s="84" t="s">
        <v>39</v>
      </c>
      <c r="C19" s="85">
        <v>3</v>
      </c>
      <c r="D19" s="85" t="s">
        <v>20</v>
      </c>
      <c r="E19" s="86">
        <v>2</v>
      </c>
      <c r="F19" s="85" t="s">
        <v>38</v>
      </c>
      <c r="G19" s="85">
        <v>6000</v>
      </c>
      <c r="H19" s="87" t="s">
        <v>2</v>
      </c>
      <c r="I19" s="88">
        <v>1</v>
      </c>
      <c r="J19" s="88">
        <v>0</v>
      </c>
      <c r="K19" s="83">
        <f>C19*E19*G19*I19</f>
        <v>36000</v>
      </c>
      <c r="M19" s="74"/>
    </row>
    <row r="20" spans="1:15" s="4" customFormat="1" ht="21">
      <c r="A20" s="39"/>
      <c r="B20" s="84" t="s">
        <v>43</v>
      </c>
      <c r="C20" s="85">
        <v>1</v>
      </c>
      <c r="D20" s="85" t="s">
        <v>20</v>
      </c>
      <c r="E20" s="86">
        <v>2</v>
      </c>
      <c r="F20" s="85" t="s">
        <v>38</v>
      </c>
      <c r="G20" s="85">
        <v>5000</v>
      </c>
      <c r="H20" s="87" t="s">
        <v>2</v>
      </c>
      <c r="I20" s="88"/>
      <c r="J20" s="88"/>
      <c r="K20" s="83">
        <v>5000</v>
      </c>
      <c r="M20" s="74"/>
    </row>
    <row r="21" spans="1:15" s="4" customFormat="1" ht="21">
      <c r="A21" s="39"/>
      <c r="B21" s="84" t="s">
        <v>34</v>
      </c>
      <c r="C21" s="85">
        <v>2</v>
      </c>
      <c r="D21" s="85" t="s">
        <v>21</v>
      </c>
      <c r="E21" s="86">
        <v>2</v>
      </c>
      <c r="F21" s="85" t="s">
        <v>22</v>
      </c>
      <c r="G21" s="85">
        <v>2500</v>
      </c>
      <c r="H21" s="87" t="s">
        <v>2</v>
      </c>
      <c r="I21" s="88">
        <v>4</v>
      </c>
      <c r="J21" s="88" t="s">
        <v>3</v>
      </c>
      <c r="K21" s="83">
        <f t="shared" ref="K21" si="0">C21*E21*G21*I21</f>
        <v>40000</v>
      </c>
      <c r="M21" s="74"/>
    </row>
    <row r="22" spans="1:15" s="4" customFormat="1" ht="21">
      <c r="A22" s="39"/>
      <c r="B22" s="84" t="s">
        <v>57</v>
      </c>
      <c r="C22" s="85"/>
      <c r="D22" s="85"/>
      <c r="E22" s="86"/>
      <c r="F22" s="85"/>
      <c r="G22" s="85"/>
      <c r="H22" s="87"/>
      <c r="I22" s="88"/>
      <c r="J22" s="88"/>
      <c r="K22" s="83">
        <v>40000</v>
      </c>
      <c r="M22" s="74"/>
      <c r="O22" s="47"/>
    </row>
    <row r="23" spans="1:15" s="4" customFormat="1" ht="21">
      <c r="A23" s="40" t="s">
        <v>17</v>
      </c>
      <c r="B23" s="6" t="s">
        <v>48</v>
      </c>
      <c r="C23" s="44" t="s">
        <v>13</v>
      </c>
      <c r="D23" s="45"/>
      <c r="E23" s="46"/>
      <c r="F23" s="45"/>
      <c r="G23" s="44"/>
      <c r="H23" s="45"/>
      <c r="I23" s="45"/>
      <c r="J23" s="45"/>
      <c r="K23" s="7">
        <f>SUM(K24:K29)</f>
        <v>202000</v>
      </c>
      <c r="L23" s="74"/>
      <c r="M23" s="73"/>
    </row>
    <row r="24" spans="1:15" s="4" customFormat="1" ht="21">
      <c r="A24" s="39" t="s">
        <v>4</v>
      </c>
      <c r="B24" s="8" t="s">
        <v>37</v>
      </c>
      <c r="C24" s="9">
        <v>2</v>
      </c>
      <c r="D24" s="9" t="s">
        <v>20</v>
      </c>
      <c r="E24" s="10">
        <v>2</v>
      </c>
      <c r="F24" s="9" t="s">
        <v>38</v>
      </c>
      <c r="G24" s="9">
        <v>9000</v>
      </c>
      <c r="H24" s="11" t="s">
        <v>2</v>
      </c>
      <c r="I24" s="12">
        <v>1</v>
      </c>
      <c r="J24" s="12">
        <v>0</v>
      </c>
      <c r="K24" s="13">
        <f>C24*E24*G24*I24</f>
        <v>36000</v>
      </c>
      <c r="M24" s="74"/>
    </row>
    <row r="25" spans="1:15" s="4" customFormat="1" ht="21">
      <c r="A25" s="39"/>
      <c r="B25" s="8" t="s">
        <v>39</v>
      </c>
      <c r="C25" s="9">
        <v>3</v>
      </c>
      <c r="D25" s="9" t="s">
        <v>20</v>
      </c>
      <c r="E25" s="10">
        <v>2</v>
      </c>
      <c r="F25" s="9" t="s">
        <v>38</v>
      </c>
      <c r="G25" s="9">
        <v>6000</v>
      </c>
      <c r="H25" s="11" t="s">
        <v>2</v>
      </c>
      <c r="I25" s="12">
        <v>1</v>
      </c>
      <c r="J25" s="12">
        <v>0</v>
      </c>
      <c r="K25" s="13">
        <f>C25*E25*G25*I25</f>
        <v>36000</v>
      </c>
      <c r="M25" s="74"/>
    </row>
    <row r="26" spans="1:15" s="4" customFormat="1" ht="21">
      <c r="A26" s="39"/>
      <c r="B26" s="8" t="s">
        <v>34</v>
      </c>
      <c r="C26" s="9">
        <v>2</v>
      </c>
      <c r="D26" s="9" t="s">
        <v>21</v>
      </c>
      <c r="E26" s="86">
        <v>2</v>
      </c>
      <c r="F26" s="85" t="s">
        <v>22</v>
      </c>
      <c r="G26" s="85">
        <v>2500</v>
      </c>
      <c r="H26" s="87" t="s">
        <v>2</v>
      </c>
      <c r="I26" s="88">
        <v>4</v>
      </c>
      <c r="J26" s="88" t="s">
        <v>3</v>
      </c>
      <c r="K26" s="83">
        <f t="shared" ref="K26" si="1">C26*E26*G26*I26</f>
        <v>40000</v>
      </c>
      <c r="M26" s="74"/>
    </row>
    <row r="27" spans="1:15" s="4" customFormat="1" ht="21">
      <c r="A27" s="39"/>
      <c r="B27" s="8" t="s">
        <v>40</v>
      </c>
      <c r="C27" s="9"/>
      <c r="D27" s="9"/>
      <c r="E27" s="86"/>
      <c r="F27" s="85"/>
      <c r="G27" s="85"/>
      <c r="H27" s="87"/>
      <c r="I27" s="88"/>
      <c r="J27" s="88"/>
      <c r="K27" s="83">
        <v>50000</v>
      </c>
      <c r="M27" s="74"/>
    </row>
    <row r="28" spans="1:15" s="4" customFormat="1" ht="21">
      <c r="A28" s="39"/>
      <c r="B28" s="8" t="s">
        <v>43</v>
      </c>
      <c r="C28" s="9">
        <v>1</v>
      </c>
      <c r="D28" s="9" t="s">
        <v>20</v>
      </c>
      <c r="E28" s="86">
        <v>2</v>
      </c>
      <c r="F28" s="85" t="s">
        <v>38</v>
      </c>
      <c r="G28" s="85">
        <v>5000</v>
      </c>
      <c r="H28" s="87" t="s">
        <v>2</v>
      </c>
      <c r="I28" s="88"/>
      <c r="J28" s="88"/>
      <c r="K28" s="83">
        <v>5000</v>
      </c>
      <c r="M28" s="74"/>
    </row>
    <row r="29" spans="1:15" s="4" customFormat="1" ht="21">
      <c r="A29" s="66"/>
      <c r="B29" s="67" t="s">
        <v>64</v>
      </c>
      <c r="C29" s="68"/>
      <c r="D29" s="68"/>
      <c r="E29" s="72"/>
      <c r="F29" s="68"/>
      <c r="G29" s="68"/>
      <c r="H29" s="69"/>
      <c r="I29" s="70"/>
      <c r="J29" s="70"/>
      <c r="K29" s="71">
        <v>35000</v>
      </c>
      <c r="M29" s="74"/>
      <c r="O29" s="47"/>
    </row>
    <row r="30" spans="1:15" s="4" customFormat="1" ht="21">
      <c r="A30" s="40" t="s">
        <v>23</v>
      </c>
      <c r="B30" s="6" t="s">
        <v>49</v>
      </c>
      <c r="C30" s="44" t="s">
        <v>13</v>
      </c>
      <c r="D30" s="45"/>
      <c r="E30" s="46"/>
      <c r="F30" s="45"/>
      <c r="G30" s="44"/>
      <c r="H30" s="45"/>
      <c r="I30" s="45"/>
      <c r="J30" s="45"/>
      <c r="K30" s="7">
        <f>SUM(K31:K36)</f>
        <v>349000</v>
      </c>
      <c r="L30" s="74"/>
      <c r="M30" s="73"/>
    </row>
    <row r="31" spans="1:15" s="4" customFormat="1" ht="21">
      <c r="A31" s="39" t="s">
        <v>4</v>
      </c>
      <c r="B31" s="8" t="s">
        <v>37</v>
      </c>
      <c r="C31" s="9">
        <v>2</v>
      </c>
      <c r="D31" s="9" t="s">
        <v>20</v>
      </c>
      <c r="E31" s="10">
        <v>1</v>
      </c>
      <c r="F31" s="9" t="s">
        <v>38</v>
      </c>
      <c r="G31" s="9">
        <v>9000</v>
      </c>
      <c r="H31" s="11" t="s">
        <v>2</v>
      </c>
      <c r="I31" s="12">
        <v>1</v>
      </c>
      <c r="J31" s="12">
        <v>0</v>
      </c>
      <c r="K31" s="13">
        <f>C31*E31*G31*I31</f>
        <v>18000</v>
      </c>
      <c r="M31" s="74"/>
    </row>
    <row r="32" spans="1:15" s="4" customFormat="1" ht="21">
      <c r="A32" s="39"/>
      <c r="B32" s="8" t="s">
        <v>39</v>
      </c>
      <c r="C32" s="9">
        <v>3</v>
      </c>
      <c r="D32" s="9" t="s">
        <v>20</v>
      </c>
      <c r="E32" s="10">
        <v>2</v>
      </c>
      <c r="F32" s="9" t="s">
        <v>38</v>
      </c>
      <c r="G32" s="9">
        <v>6000</v>
      </c>
      <c r="H32" s="11" t="s">
        <v>2</v>
      </c>
      <c r="I32" s="12">
        <v>1</v>
      </c>
      <c r="J32" s="12">
        <v>0</v>
      </c>
      <c r="K32" s="13">
        <f>C32*E32*G32*I32</f>
        <v>36000</v>
      </c>
      <c r="M32" s="74"/>
    </row>
    <row r="33" spans="1:13" s="4" customFormat="1" ht="21">
      <c r="A33" s="39"/>
      <c r="B33" s="8" t="s">
        <v>34</v>
      </c>
      <c r="C33" s="9">
        <v>1</v>
      </c>
      <c r="D33" s="9" t="s">
        <v>21</v>
      </c>
      <c r="E33" s="10">
        <v>2</v>
      </c>
      <c r="F33" s="9" t="s">
        <v>22</v>
      </c>
      <c r="G33" s="9">
        <v>2500</v>
      </c>
      <c r="H33" s="11" t="s">
        <v>2</v>
      </c>
      <c r="I33" s="12">
        <v>4</v>
      </c>
      <c r="J33" s="12" t="s">
        <v>3</v>
      </c>
      <c r="K33" s="13">
        <f t="shared" ref="K33" si="2">C33*E33*G33*I33</f>
        <v>20000</v>
      </c>
      <c r="M33" s="74"/>
    </row>
    <row r="34" spans="1:13" s="4" customFormat="1" ht="21">
      <c r="A34" s="39"/>
      <c r="B34" s="77" t="s">
        <v>41</v>
      </c>
      <c r="C34" s="78"/>
      <c r="D34" s="78"/>
      <c r="E34" s="79"/>
      <c r="F34" s="78"/>
      <c r="G34" s="78"/>
      <c r="H34" s="80"/>
      <c r="I34" s="81"/>
      <c r="J34" s="81"/>
      <c r="K34" s="13">
        <v>50000</v>
      </c>
      <c r="M34" s="74"/>
    </row>
    <row r="35" spans="1:13" s="4" customFormat="1" ht="21">
      <c r="A35" s="39"/>
      <c r="B35" s="77" t="s">
        <v>44</v>
      </c>
      <c r="C35" s="78"/>
      <c r="D35" s="78"/>
      <c r="E35" s="79"/>
      <c r="F35" s="78"/>
      <c r="G35" s="78"/>
      <c r="H35" s="80"/>
      <c r="I35" s="81"/>
      <c r="J35" s="81"/>
      <c r="K35" s="13">
        <v>200000</v>
      </c>
      <c r="M35" s="74"/>
    </row>
    <row r="36" spans="1:13" s="4" customFormat="1" ht="21">
      <c r="A36" s="66"/>
      <c r="B36" s="92" t="s">
        <v>56</v>
      </c>
      <c r="C36" s="68"/>
      <c r="D36" s="68" t="s">
        <v>42</v>
      </c>
      <c r="E36" s="72">
        <v>1</v>
      </c>
      <c r="F36" s="68"/>
      <c r="G36" s="68"/>
      <c r="H36" s="69"/>
      <c r="I36" s="70"/>
      <c r="J36" s="70"/>
      <c r="K36" s="71">
        <v>25000</v>
      </c>
      <c r="M36" s="74"/>
    </row>
    <row r="37" spans="1:13" ht="21">
      <c r="A37" s="40" t="s">
        <v>35</v>
      </c>
      <c r="B37" s="6" t="s">
        <v>50</v>
      </c>
      <c r="C37" s="44" t="s">
        <v>13</v>
      </c>
      <c r="D37" s="45"/>
      <c r="E37" s="46"/>
      <c r="F37" s="45"/>
      <c r="G37" s="44"/>
      <c r="H37" s="45"/>
      <c r="I37" s="45"/>
      <c r="J37" s="45"/>
      <c r="K37" s="7">
        <f>SUM(K38:K45)</f>
        <v>220800</v>
      </c>
    </row>
    <row r="38" spans="1:13" ht="21">
      <c r="A38" s="82" t="s">
        <v>4</v>
      </c>
      <c r="B38" s="84" t="s">
        <v>37</v>
      </c>
      <c r="C38" s="85">
        <v>2</v>
      </c>
      <c r="D38" s="85" t="s">
        <v>20</v>
      </c>
      <c r="E38" s="86">
        <v>2</v>
      </c>
      <c r="F38" s="85" t="s">
        <v>38</v>
      </c>
      <c r="G38" s="85">
        <v>9000</v>
      </c>
      <c r="H38" s="87" t="s">
        <v>2</v>
      </c>
      <c r="I38" s="88">
        <v>1</v>
      </c>
      <c r="J38" s="88">
        <v>0</v>
      </c>
      <c r="K38" s="83">
        <f>C38*E38*G38*I38</f>
        <v>36000</v>
      </c>
    </row>
    <row r="39" spans="1:13" ht="21">
      <c r="A39" s="82"/>
      <c r="B39" s="84" t="s">
        <v>39</v>
      </c>
      <c r="C39" s="85">
        <v>3</v>
      </c>
      <c r="D39" s="85" t="s">
        <v>20</v>
      </c>
      <c r="E39" s="86">
        <v>2</v>
      </c>
      <c r="F39" s="85" t="s">
        <v>38</v>
      </c>
      <c r="G39" s="85">
        <v>6000</v>
      </c>
      <c r="H39" s="87" t="s">
        <v>2</v>
      </c>
      <c r="I39" s="88">
        <v>1</v>
      </c>
      <c r="J39" s="88">
        <v>0</v>
      </c>
      <c r="K39" s="83">
        <f>C39*E39*G39*I39</f>
        <v>36000</v>
      </c>
    </row>
    <row r="40" spans="1:13" ht="21">
      <c r="A40" s="82"/>
      <c r="B40" s="84" t="s">
        <v>34</v>
      </c>
      <c r="C40" s="85">
        <v>2</v>
      </c>
      <c r="D40" s="85" t="s">
        <v>21</v>
      </c>
      <c r="E40" s="86">
        <v>2</v>
      </c>
      <c r="F40" s="85" t="s">
        <v>22</v>
      </c>
      <c r="G40" s="85">
        <v>2500</v>
      </c>
      <c r="H40" s="87" t="s">
        <v>2</v>
      </c>
      <c r="I40" s="88">
        <v>4</v>
      </c>
      <c r="J40" s="88" t="s">
        <v>3</v>
      </c>
      <c r="K40" s="83">
        <f t="shared" ref="K40" si="3">C40*E40*G40*I40</f>
        <v>40000</v>
      </c>
    </row>
    <row r="41" spans="1:13" ht="21">
      <c r="A41" s="82"/>
      <c r="B41" s="84" t="s">
        <v>43</v>
      </c>
      <c r="C41" s="85">
        <v>1</v>
      </c>
      <c r="D41" s="85" t="s">
        <v>20</v>
      </c>
      <c r="E41" s="86">
        <v>2</v>
      </c>
      <c r="F41" s="85" t="s">
        <v>38</v>
      </c>
      <c r="G41" s="85">
        <v>5000</v>
      </c>
      <c r="H41" s="87" t="s">
        <v>2</v>
      </c>
      <c r="I41" s="88"/>
      <c r="J41" s="88"/>
      <c r="K41" s="83">
        <v>5000</v>
      </c>
    </row>
    <row r="42" spans="1:13" ht="21">
      <c r="A42" s="82"/>
      <c r="B42" s="84" t="s">
        <v>46</v>
      </c>
      <c r="C42" s="85"/>
      <c r="D42" s="85"/>
      <c r="E42" s="86"/>
      <c r="F42" s="85"/>
      <c r="G42" s="85"/>
      <c r="H42" s="87"/>
      <c r="I42" s="88"/>
      <c r="J42" s="88"/>
      <c r="K42" s="83">
        <v>3800</v>
      </c>
    </row>
    <row r="43" spans="1:13" ht="21">
      <c r="A43" s="82"/>
      <c r="B43" s="84" t="s">
        <v>45</v>
      </c>
      <c r="C43" s="85"/>
      <c r="D43" s="85"/>
      <c r="E43" s="86"/>
      <c r="F43" s="85"/>
      <c r="G43" s="85"/>
      <c r="H43" s="87"/>
      <c r="I43" s="88"/>
      <c r="J43" s="88"/>
      <c r="K43" s="83">
        <v>10000</v>
      </c>
    </row>
    <row r="44" spans="1:13" ht="21">
      <c r="A44" s="82"/>
      <c r="B44" s="84" t="s">
        <v>52</v>
      </c>
      <c r="C44" s="85"/>
      <c r="D44" s="85"/>
      <c r="E44" s="86"/>
      <c r="F44" s="85"/>
      <c r="G44" s="85"/>
      <c r="H44" s="87"/>
      <c r="I44" s="88"/>
      <c r="J44" s="88"/>
      <c r="K44" s="83">
        <v>35000</v>
      </c>
    </row>
    <row r="45" spans="1:13" ht="21">
      <c r="A45" s="91"/>
      <c r="B45" s="92" t="s">
        <v>55</v>
      </c>
      <c r="C45" s="93"/>
      <c r="D45" s="93"/>
      <c r="E45" s="94">
        <v>1</v>
      </c>
      <c r="F45" s="93"/>
      <c r="G45" s="93"/>
      <c r="H45" s="95"/>
      <c r="I45" s="96"/>
      <c r="J45" s="96"/>
      <c r="K45" s="97">
        <v>55000</v>
      </c>
    </row>
    <row r="46" spans="1:13" ht="21">
      <c r="A46" s="40" t="s">
        <v>36</v>
      </c>
      <c r="B46" s="6" t="s">
        <v>54</v>
      </c>
      <c r="C46" s="44" t="s">
        <v>13</v>
      </c>
      <c r="D46" s="45"/>
      <c r="E46" s="46"/>
      <c r="F46" s="45"/>
      <c r="G46" s="44"/>
      <c r="H46" s="45"/>
      <c r="I46" s="45"/>
      <c r="J46" s="45"/>
      <c r="K46" s="7">
        <f>SUM(K47:K51)</f>
        <v>169500</v>
      </c>
    </row>
    <row r="47" spans="1:13" ht="21">
      <c r="A47" s="39" t="s">
        <v>4</v>
      </c>
      <c r="B47" s="8" t="s">
        <v>37</v>
      </c>
      <c r="C47" s="9">
        <v>2</v>
      </c>
      <c r="D47" s="9" t="s">
        <v>20</v>
      </c>
      <c r="E47" s="10">
        <v>2</v>
      </c>
      <c r="F47" s="9" t="s">
        <v>38</v>
      </c>
      <c r="G47" s="9">
        <v>9000</v>
      </c>
      <c r="H47" s="11" t="s">
        <v>2</v>
      </c>
      <c r="I47" s="12">
        <v>1</v>
      </c>
      <c r="J47" s="12">
        <v>0</v>
      </c>
      <c r="K47" s="13">
        <f>C47*E47*G47*I47</f>
        <v>36000</v>
      </c>
    </row>
    <row r="48" spans="1:13" ht="21">
      <c r="A48" s="39"/>
      <c r="B48" s="8" t="s">
        <v>39</v>
      </c>
      <c r="C48" s="9">
        <v>3</v>
      </c>
      <c r="D48" s="9" t="s">
        <v>20</v>
      </c>
      <c r="E48" s="10">
        <v>2</v>
      </c>
      <c r="F48" s="9" t="s">
        <v>38</v>
      </c>
      <c r="G48" s="9">
        <v>6000</v>
      </c>
      <c r="H48" s="11" t="s">
        <v>2</v>
      </c>
      <c r="I48" s="12">
        <v>1</v>
      </c>
      <c r="J48" s="12">
        <v>0</v>
      </c>
      <c r="K48" s="13">
        <f>C48*E48*G48*I48</f>
        <v>36000</v>
      </c>
    </row>
    <row r="49" spans="1:11" ht="21">
      <c r="A49" s="39"/>
      <c r="B49" s="8" t="s">
        <v>34</v>
      </c>
      <c r="C49" s="9">
        <v>2</v>
      </c>
      <c r="D49" s="9" t="s">
        <v>21</v>
      </c>
      <c r="E49" s="10">
        <v>2</v>
      </c>
      <c r="F49" s="9" t="s">
        <v>22</v>
      </c>
      <c r="G49" s="9">
        <v>2500</v>
      </c>
      <c r="H49" s="11" t="s">
        <v>2</v>
      </c>
      <c r="I49" s="12">
        <v>4</v>
      </c>
      <c r="J49" s="12" t="s">
        <v>3</v>
      </c>
      <c r="K49" s="13">
        <f t="shared" ref="K49" si="4">C49*E49*G49*I49</f>
        <v>40000</v>
      </c>
    </row>
    <row r="50" spans="1:11" ht="21">
      <c r="A50" s="66"/>
      <c r="B50" s="67" t="s">
        <v>51</v>
      </c>
      <c r="C50" s="68"/>
      <c r="D50" s="68"/>
      <c r="E50" s="72">
        <v>1</v>
      </c>
      <c r="F50" s="68"/>
      <c r="G50" s="68"/>
      <c r="H50" s="69"/>
      <c r="I50" s="70"/>
      <c r="J50" s="70"/>
      <c r="K50" s="71">
        <v>27500</v>
      </c>
    </row>
    <row r="51" spans="1:11" ht="21">
      <c r="A51" s="66"/>
      <c r="B51" s="89" t="s">
        <v>53</v>
      </c>
      <c r="C51" s="90">
        <v>1000</v>
      </c>
      <c r="D51" s="90" t="s">
        <v>47</v>
      </c>
      <c r="E51" s="72">
        <v>1</v>
      </c>
      <c r="F51" s="68"/>
      <c r="G51" s="68"/>
      <c r="H51" s="69"/>
      <c r="I51" s="70"/>
      <c r="J51" s="70"/>
      <c r="K51" s="71">
        <v>30000</v>
      </c>
    </row>
    <row r="54" spans="1:11">
      <c r="I54" t="s">
        <v>42</v>
      </c>
    </row>
  </sheetData>
  <mergeCells count="3">
    <mergeCell ref="A2:K2"/>
    <mergeCell ref="A3:K3"/>
    <mergeCell ref="A4:K4"/>
  </mergeCells>
  <printOptions horizontalCentered="1"/>
  <pageMargins left="0.47244094488188981" right="0.31496062992125984" top="0.55118110236220474" bottom="0.35433070866141736" header="0" footer="0"/>
  <pageSetup paperSize="9" scale="85" orientation="landscape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ขส60-5</vt:lpstr>
      <vt:lpstr>'ขส60-5'!Print_Area</vt:lpstr>
      <vt:lpstr>'ขส60-5'!Print_Titles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2019-08-20T06:35:16Z</cp:lastPrinted>
  <dcterms:created xsi:type="dcterms:W3CDTF">2015-12-29T07:18:21Z</dcterms:created>
  <dcterms:modified xsi:type="dcterms:W3CDTF">2019-08-20T06:35:27Z</dcterms:modified>
</cp:coreProperties>
</file>